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48" windowHeight="8316" activeTab="0"/>
  </bookViews>
  <sheets>
    <sheet name="2022 год  " sheetId="1" r:id="rId1"/>
  </sheets>
  <definedNames>
    <definedName name="_xlnm._FilterDatabase" localSheetId="0" hidden="1">'2022 год  '!$B$19:$H$23</definedName>
    <definedName name="Z_2EB26682_1E14_41BF_A300_9871E16F1E86_.wvu.FilterData" localSheetId="0" hidden="1">'2022 год  '!$B$22:$E$23</definedName>
    <definedName name="Z_2EB26682_1E14_41BF_A300_9871E16F1E86_.wvu.PrintArea" localSheetId="0" hidden="1">'2022 год  '!$B$9:$E$23</definedName>
    <definedName name="Z_3708D406_71C9_49CC_A67A_2D2190B41A82_.wvu.FilterData" localSheetId="0" hidden="1">'2022 год  '!$B$22:$H$23</definedName>
    <definedName name="Z_742DD9F2_8A71_4480_AC11_A74320E5619E_.wvu.FilterData" localSheetId="0" hidden="1">'2022 год  '!$B$22:$H$23</definedName>
    <definedName name="Z_829AF458_32E9_4EBE_8AEA_C1C6BE533EAE_.wvu.FilterData" localSheetId="0" hidden="1">'2022 год  '!$B$22:$H$23</definedName>
    <definedName name="Z_829AF458_32E9_4EBE_8AEA_C1C6BE533EAE_.wvu.PrintArea" localSheetId="0" hidden="1">'2022 год  '!$B$9:$E$23</definedName>
    <definedName name="Z_829AF458_32E9_4EBE_8AEA_C1C6BE533EAE_.wvu.PrintTitles" localSheetId="0" hidden="1">'2022 год  '!$17:$19</definedName>
    <definedName name="Z_829AF458_32E9_4EBE_8AEA_C1C6BE533EAE_.wvu.Rows" localSheetId="0" hidden="1">'2022 год  '!#REF!</definedName>
    <definedName name="Z_8E538972_DCB6_4DF0_B6A0_1DAF22EE85A5_.wvu.FilterData" localSheetId="0" hidden="1">'2022 год  '!$B$22:$E$23</definedName>
    <definedName name="Z_8E538972_DCB6_4DF0_B6A0_1DAF22EE85A5_.wvu.PrintArea" localSheetId="0" hidden="1">'2022 год  '!$B$9:$E$23</definedName>
    <definedName name="Z_9EB2C763_BF55_421A_9B12_FB75DAF70818_.wvu.FilterData" localSheetId="0" hidden="1">'2022 год  '!$B$15:$E$23</definedName>
    <definedName name="Z_A8461B4A_AE19_4EF2_B6F9_F9B973A06FD1_.wvu.FilterData" localSheetId="0" hidden="1">'2022 год  '!$B$22:$E$23</definedName>
    <definedName name="Z_A8461B4A_AE19_4EF2_B6F9_F9B973A06FD1_.wvu.PrintArea" localSheetId="0" hidden="1">'2022 год  '!$B$9:$E$23</definedName>
    <definedName name="Z_B3932895_A846_447D_8D2E_8A665303D3FC_.wvu.FilterData" localSheetId="0" hidden="1">'2022 год  '!$B$15:$E$23</definedName>
    <definedName name="Z_B452F1D7_E242_4E66_AEEE_75884A98B5E4_.wvu.FilterData" localSheetId="0" hidden="1">'2022 год  '!$B$22:$H$23</definedName>
    <definedName name="Z_D0B00AD6_8582_4105_AEEE_647425D7F180_.wvu.FilterData" localSheetId="0" hidden="1">'2022 год  '!$B$15:$E$23</definedName>
    <definedName name="Z_DEEAFF70_302D_4EE4_8D9C_7BB1BBA5AB30_.wvu.FilterData" localSheetId="0" hidden="1">'2022 год  '!$B$22:$H$23</definedName>
    <definedName name="Z_E26F76F3_B5FD_4390_A599_DF837A45612F_.wvu.FilterData" localSheetId="0" hidden="1">'2022 год  '!$B$15:$E$23</definedName>
    <definedName name="Z_E6BE4A0A_65C8_4D78_A29F_DDA803BF07E4_.wvu.FilterData" localSheetId="0" hidden="1">'2022 год  '!$B$22:$E$23</definedName>
    <definedName name="Z_E6BE4A0A_65C8_4D78_A29F_DDA803BF07E4_.wvu.PrintArea" localSheetId="0" hidden="1">'2022 год  '!$B$9:$E$23</definedName>
    <definedName name="Z_F18CDA44_02C6_4BCD_94BC_76E4781E3F1C_.wvu.FilterData" localSheetId="0" hidden="1">'2022 год  '!$B$22:$E$23</definedName>
    <definedName name="Z_F18CDA44_02C6_4BCD_94BC_76E4781E3F1C_.wvu.PrintArea" localSheetId="0" hidden="1">'2022 год  '!$B$9:$E$23</definedName>
    <definedName name="_xlnm.Print_Area" localSheetId="0">'2022 год  '!$A$1:$K$38</definedName>
  </definedNames>
  <calcPr fullCalcOnLoad="1"/>
</workbook>
</file>

<file path=xl/sharedStrings.xml><?xml version="1.0" encoding="utf-8"?>
<sst xmlns="http://schemas.openxmlformats.org/spreadsheetml/2006/main" count="47" uniqueCount="35">
  <si>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</si>
  <si>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</si>
  <si>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</si>
  <si>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</si>
  <si>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</si>
  <si>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</si>
  <si>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</si>
  <si>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</si>
  <si>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</si>
  <si>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</si>
  <si>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2022 год</t>
  </si>
  <si>
    <t>тыс.руб.</t>
  </si>
  <si>
    <t>средства из бюджета городского округа</t>
  </si>
  <si>
    <t>ВСЕГО, в том числе:</t>
  </si>
  <si>
    <t>2023 год</t>
  </si>
  <si>
    <t>Строительство и реконструкция объектов очистки сточных вод</t>
  </si>
  <si>
    <t>Приобретение здания спортивно-оздоровительного комплекса "Салют"</t>
  </si>
  <si>
    <t>2024 год</t>
  </si>
  <si>
    <t xml:space="preserve">Капитальный ремонт, приобретение, монтаж и ввод в эксплуатацию объектов водоснабжения </t>
  </si>
  <si>
    <t>Проведение ПИР объекта "ФОК с ледовым катком" г.п.Хотьково, в районе д.Гаврилково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</si>
  <si>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2022 год и на плановый период 2023 и 2024 годов</t>
  </si>
  <si>
    <t>Приложение №9</t>
  </si>
  <si>
    <t>Обеспечение мероприятий по переселению граждан из авврийного жилищного фонда</t>
  </si>
  <si>
    <t>от 23.12.2021 № 46/02-МЗ</t>
  </si>
  <si>
    <t>Стимулирование инвестиционной деятельности муниципальных образований за счет средств местного бюджета</t>
  </si>
  <si>
    <t>Приложение №7</t>
  </si>
  <si>
    <t>Выполнение работ на разработку проектно-сметной документации на строительство объекта "Скейт-парк" по адресу : г.Сергиев Посад, Новоугличское шоссе</t>
  </si>
  <si>
    <t>Строительство газовой блочно-модульной котельной, мощностью 1,791 Гкал/час 
(строительство объекта Школа на 550 мест д. Зубачево)</t>
  </si>
  <si>
    <t>Обеспечение мероприятий по устойчивому сокращению непригодного для проживания жил. фонда</t>
  </si>
  <si>
    <t>Обеспечение мероприятий на подготовку документации, наладку и сдачу индивидуального теплового пункта школы на 1100 мест, по адресу: г.Сергиев Посад, ул.Владимирская, д.4</t>
  </si>
  <si>
    <t xml:space="preserve">ПИР и строительство детсткого сада на 280 мест по адресу: г.Сергиев Посад, в районе д.Зубачево </t>
  </si>
  <si>
    <t>Строительство школы на 550 мест по адресу: г. Сергиев Посад, в районе д. Зубачево (ПИР и строительство)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</si>
  <si>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</t>
  </si>
  <si>
    <t>Софинансирование работ по строительству (реконструкции) объектов дорожного хозяйства местного значения (строительство и реконстркуция автомобильной дороги к индустриальному парку "М-8", расположенного в с.Сватково,Сергиево-Посадского городского округа)</t>
  </si>
  <si>
    <t>от 23.09.2022 №56/02-МЗ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</si>
</sst>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44"/>
  <sheetViews>
    <sheetView tabSelected="1" view="pageBreakPreview" zoomScale="85" zoomScaleSheetLayoutView="85" workbookViewId="0" topLeftCell="D1">
      <selection activeCell="P14" sqref="P14"/>
    </sheetView>
  </sheetViews>
  <sheetFormatPr defaultColWidth="9.00390625" defaultRowHeight="12.75"/>
  <cols>
    <col min="1" max="1" width="5.50390625" style="0" customWidth="1"/>
    <col min="2" max="2" width="132.50390625" style="0" customWidth="1"/>
    <col min="3" max="3" width="16.50390625" style="0" customWidth="1"/>
    <col min="4" max="4" width="15.00390625" style="0" customWidth="1"/>
    <col min="5" max="5" width="13.875" style="0" customWidth="1"/>
    <col min="6" max="6" width="16.375" style="0" customWidth="1"/>
    <col min="7" max="7" width="16.625" style="0" customWidth="1"/>
    <col min="8" max="8" width="13.875" style="0" customWidth="1"/>
    <col min="9" max="9" width="17.875" style="0" customWidth="1"/>
    <col min="10" max="10" width="16.625" style="0" customWidth="1"/>
    <col min="11" max="11" width="15.00390625" style="0" customWidth="1"/>
    <col min="12" max="12" width="10.375" style="0" bestFit="1" customWidth="1"/>
  </cols>
  <sheetData>
    <row r="2" spans="9:11" ht="22.5" customHeight="1">
      <c r="I2" s="2" t="s">
        <v>25</v>
      </c>
      <c r="J2" s="3"/>
      <c r="K2" s="3"/>
    </row>
    <row r="3" spans="9:11" ht="18.75" customHeight="1">
      <c r="I3" s="3" t="s">
        <v>1</v>
      </c>
      <c r="J3" s="3"/>
      <c r="K3" s="3"/>
    </row>
    <row r="4" spans="9:11" ht="18.75" customHeight="1">
      <c r="I4" s="3" t="s">
        <v>2</v>
      </c>
      <c r="J4" s="3"/>
      <c r="K4" s="3"/>
    </row>
    <row r="5" spans="9:11" ht="17.25" customHeight="1">
      <c r="I5" s="3" t="s">
        <v>9</v>
      </c>
      <c r="J5" s="3"/>
      <c r="K5" s="3"/>
    </row>
    <row r="6" spans="9:11" ht="18" customHeight="1">
      <c r="I6" s="3" t="s">
        <v>0</v>
      </c>
      <c r="J6" s="3"/>
      <c r="K6" s="3"/>
    </row>
    <row r="7" spans="9:11" ht="15">
      <c r="I7" s="3" t="s">
        <v>34</v>
      </c>
      <c r="J7" s="3"/>
      <c r="K7" s="3"/>
    </row>
    <row r="9" spans="1:11" ht="18">
      <c r="A9" s="4"/>
      <c r="B9" s="4"/>
      <c r="C9" s="4"/>
      <c r="D9" s="5"/>
      <c r="E9" s="4"/>
      <c r="F9" s="4"/>
      <c r="G9" s="4"/>
      <c r="H9" s="4"/>
      <c r="I9" s="2" t="s">
        <v>21</v>
      </c>
      <c r="J9" s="3"/>
      <c r="K9" s="3"/>
    </row>
    <row r="10" spans="1:11" ht="18">
      <c r="A10" s="4"/>
      <c r="B10" s="4"/>
      <c r="C10" s="4"/>
      <c r="D10" s="4"/>
      <c r="E10" s="4"/>
      <c r="F10" s="4"/>
      <c r="G10" s="4"/>
      <c r="H10" s="4"/>
      <c r="I10" s="3" t="s">
        <v>1</v>
      </c>
      <c r="J10" s="3"/>
      <c r="K10" s="3"/>
    </row>
    <row r="11" spans="1:11" ht="18">
      <c r="A11" s="4"/>
      <c r="B11" s="4"/>
      <c r="C11" s="4"/>
      <c r="D11" s="4"/>
      <c r="E11" s="4"/>
      <c r="F11" s="4"/>
      <c r="G11" s="4"/>
      <c r="H11" s="4"/>
      <c r="I11" s="3" t="s">
        <v>2</v>
      </c>
      <c r="J11" s="3"/>
      <c r="K11" s="3"/>
    </row>
    <row r="12" spans="1:11" ht="18">
      <c r="A12" s="4"/>
      <c r="B12" s="4"/>
      <c r="C12" s="4"/>
      <c r="D12" s="4"/>
      <c r="E12" s="4"/>
      <c r="F12" s="4"/>
      <c r="G12" s="4"/>
      <c r="H12" s="4"/>
      <c r="I12" s="3" t="s">
        <v>9</v>
      </c>
      <c r="J12" s="3"/>
      <c r="K12" s="3"/>
    </row>
    <row r="13" spans="1:11" ht="18">
      <c r="A13" s="4"/>
      <c r="B13" s="4"/>
      <c r="C13" s="4"/>
      <c r="D13" s="4"/>
      <c r="E13" s="4"/>
      <c r="F13" s="4"/>
      <c r="G13" s="4"/>
      <c r="H13" s="4"/>
      <c r="I13" s="3" t="s">
        <v>0</v>
      </c>
      <c r="J13" s="3"/>
      <c r="K13" s="3"/>
    </row>
    <row r="14" spans="1:11" ht="18">
      <c r="A14" s="4"/>
      <c r="B14" s="4"/>
      <c r="C14" s="4"/>
      <c r="D14" s="4"/>
      <c r="E14" s="4"/>
      <c r="F14" s="4"/>
      <c r="G14" s="4"/>
      <c r="H14" s="4"/>
      <c r="I14" s="3" t="s">
        <v>23</v>
      </c>
      <c r="J14" s="3"/>
      <c r="K14" s="3"/>
    </row>
    <row r="15" spans="1:11" ht="58.5" customHeight="1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0.25" customHeight="1">
      <c r="A16" s="6"/>
      <c r="B16" s="7"/>
      <c r="C16" s="7"/>
      <c r="D16" s="7"/>
      <c r="E16" s="7"/>
      <c r="F16" s="4"/>
      <c r="G16" s="4"/>
      <c r="H16" s="4"/>
      <c r="I16" s="4"/>
      <c r="J16" s="4"/>
      <c r="K16" s="4" t="s">
        <v>11</v>
      </c>
    </row>
    <row r="17" spans="1:11" ht="18">
      <c r="A17" s="25" t="s">
        <v>7</v>
      </c>
      <c r="B17" s="25" t="s">
        <v>3</v>
      </c>
      <c r="C17" s="25" t="s">
        <v>10</v>
      </c>
      <c r="D17" s="25"/>
      <c r="E17" s="25"/>
      <c r="F17" s="25" t="s">
        <v>14</v>
      </c>
      <c r="G17" s="25"/>
      <c r="H17" s="25"/>
      <c r="I17" s="25" t="s">
        <v>17</v>
      </c>
      <c r="J17" s="25"/>
      <c r="K17" s="25"/>
    </row>
    <row r="18" spans="1:11" s="1" customFormat="1" ht="18.75" customHeight="1">
      <c r="A18" s="28"/>
      <c r="B18" s="28"/>
      <c r="C18" s="25" t="s">
        <v>4</v>
      </c>
      <c r="D18" s="26" t="s">
        <v>5</v>
      </c>
      <c r="E18" s="26"/>
      <c r="F18" s="25" t="s">
        <v>4</v>
      </c>
      <c r="G18" s="26" t="s">
        <v>5</v>
      </c>
      <c r="H18" s="26"/>
      <c r="I18" s="25" t="s">
        <v>4</v>
      </c>
      <c r="J18" s="26" t="s">
        <v>5</v>
      </c>
      <c r="K18" s="26"/>
    </row>
    <row r="19" spans="1:11" s="1" customFormat="1" ht="61.5" customHeight="1">
      <c r="A19" s="28"/>
      <c r="B19" s="28"/>
      <c r="C19" s="25"/>
      <c r="D19" s="10" t="s">
        <v>6</v>
      </c>
      <c r="E19" s="10" t="s">
        <v>12</v>
      </c>
      <c r="F19" s="25"/>
      <c r="G19" s="10" t="s">
        <v>6</v>
      </c>
      <c r="H19" s="10" t="s">
        <v>12</v>
      </c>
      <c r="I19" s="25"/>
      <c r="J19" s="10" t="s">
        <v>6</v>
      </c>
      <c r="K19" s="10" t="s">
        <v>12</v>
      </c>
    </row>
    <row r="20" spans="1:11" s="1" customFormat="1" ht="19.5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s="1" customFormat="1" ht="34.5" customHeight="1">
      <c r="A21" s="16"/>
      <c r="B21" s="17" t="s">
        <v>13</v>
      </c>
      <c r="C21" s="11">
        <f>D21+E21</f>
        <v>2439221.68</v>
      </c>
      <c r="D21" s="11">
        <f>D22+D23+D25+D26+D27+D28+D29+D33+D31+D36+D30</f>
        <v>2117702.62</v>
      </c>
      <c r="E21" s="11">
        <f>E22+E23+E25+E26+E27+E28+E29+E33+E31+E36+E30+E24+E34+E35+E32</f>
        <v>321519.06</v>
      </c>
      <c r="F21" s="11">
        <f>G21+H21</f>
        <v>3132567.4699999997</v>
      </c>
      <c r="G21" s="11">
        <f>G22+G23+G25+G26+G27+G28+G29+G33+G31+G36+G30</f>
        <v>2517501.8</v>
      </c>
      <c r="H21" s="11">
        <f>H22+H23+H25+H26+H27+H28+H29+H33+H31+H36+H30</f>
        <v>615065.6699999999</v>
      </c>
      <c r="I21" s="11">
        <f>J21+K21</f>
        <v>643179.24</v>
      </c>
      <c r="J21" s="11">
        <f>J22+J23+J25+J26+J27+J28+J29+J33+J31+J36+J30</f>
        <v>494192.54000000004</v>
      </c>
      <c r="K21" s="11">
        <f>K22+K23+K25+K26+K27+K28+K29+K33+K31+K36+K30</f>
        <v>148986.7</v>
      </c>
    </row>
    <row r="22" spans="1:11" ht="31.5" customHeight="1">
      <c r="A22" s="8">
        <v>1</v>
      </c>
      <c r="B22" s="18" t="s">
        <v>30</v>
      </c>
      <c r="C22" s="19">
        <f aca="true" t="shared" si="0" ref="C22:C33">D22+E22</f>
        <v>0</v>
      </c>
      <c r="D22" s="12">
        <v>0</v>
      </c>
      <c r="E22" s="12">
        <v>0</v>
      </c>
      <c r="F22" s="19">
        <f>G22+H22</f>
        <v>107054.94</v>
      </c>
      <c r="G22" s="12">
        <v>82753.75</v>
      </c>
      <c r="H22" s="12">
        <v>24301.19</v>
      </c>
      <c r="I22" s="19">
        <f>J22+K22</f>
        <v>291327.58</v>
      </c>
      <c r="J22" s="12">
        <v>225196.23</v>
      </c>
      <c r="K22" s="12">
        <v>66131.35</v>
      </c>
    </row>
    <row r="23" spans="1:11" ht="46.5" customHeight="1">
      <c r="A23" s="8">
        <v>2</v>
      </c>
      <c r="B23" s="20" t="s">
        <v>31</v>
      </c>
      <c r="C23" s="19">
        <f>D23+E23</f>
        <v>718230.8400000001</v>
      </c>
      <c r="D23" s="12">
        <v>678894.53</v>
      </c>
      <c r="E23" s="12">
        <f>34965.11+4371.2</f>
        <v>39336.31</v>
      </c>
      <c r="F23" s="19">
        <f>G23+H23</f>
        <v>518977.54000000004</v>
      </c>
      <c r="G23" s="12">
        <v>493028.65</v>
      </c>
      <c r="H23" s="12">
        <v>25948.89</v>
      </c>
      <c r="I23" s="19">
        <f>J23+K23</f>
        <v>0</v>
      </c>
      <c r="J23" s="12">
        <v>0</v>
      </c>
      <c r="K23" s="12">
        <v>0</v>
      </c>
    </row>
    <row r="24" spans="1:11" ht="42.75" customHeight="1">
      <c r="A24" s="8">
        <v>3</v>
      </c>
      <c r="B24" s="20" t="s">
        <v>29</v>
      </c>
      <c r="C24" s="19">
        <f>D24+E24</f>
        <v>650</v>
      </c>
      <c r="D24" s="12">
        <v>0</v>
      </c>
      <c r="E24" s="12">
        <v>650</v>
      </c>
      <c r="F24" s="19">
        <f>G24+H24</f>
        <v>0</v>
      </c>
      <c r="G24" s="12">
        <v>0</v>
      </c>
      <c r="H24" s="12">
        <v>0</v>
      </c>
      <c r="I24" s="19">
        <f>J24+K24</f>
        <v>0</v>
      </c>
      <c r="J24" s="12">
        <v>0</v>
      </c>
      <c r="K24" s="12">
        <v>0</v>
      </c>
    </row>
    <row r="25" spans="1:11" ht="37.5" customHeight="1">
      <c r="A25" s="8">
        <v>4</v>
      </c>
      <c r="B25" s="21" t="s">
        <v>18</v>
      </c>
      <c r="C25" s="22">
        <f t="shared" si="0"/>
        <v>19307.4</v>
      </c>
      <c r="D25" s="13">
        <f>47430-32550</f>
        <v>14880</v>
      </c>
      <c r="E25" s="13">
        <v>4427.4</v>
      </c>
      <c r="F25" s="22">
        <f>G25+H25</f>
        <v>32549.980000000003</v>
      </c>
      <c r="G25" s="13">
        <v>25085.88</v>
      </c>
      <c r="H25" s="13">
        <v>7464.1</v>
      </c>
      <c r="I25" s="22">
        <v>0</v>
      </c>
      <c r="J25" s="13">
        <v>0</v>
      </c>
      <c r="K25" s="13">
        <v>0</v>
      </c>
    </row>
    <row r="26" spans="1:11" ht="48" customHeight="1">
      <c r="A26" s="24">
        <v>5</v>
      </c>
      <c r="B26" s="21" t="s">
        <v>32</v>
      </c>
      <c r="C26" s="22">
        <f t="shared" si="0"/>
        <v>96936.05</v>
      </c>
      <c r="D26" s="13">
        <v>95584.85</v>
      </c>
      <c r="E26" s="13">
        <v>1351.2</v>
      </c>
      <c r="F26" s="22">
        <f aca="true" t="shared" si="1" ref="F26:F36">G26+H26</f>
        <v>271916.96</v>
      </c>
      <c r="G26" s="13">
        <f>231562.04+37635.75</f>
        <v>269197.79000000004</v>
      </c>
      <c r="H26" s="13">
        <f>2339.01+380.16</f>
        <v>2719.17</v>
      </c>
      <c r="I26" s="22">
        <v>0</v>
      </c>
      <c r="J26" s="13">
        <v>0</v>
      </c>
      <c r="K26" s="13">
        <v>0</v>
      </c>
    </row>
    <row r="27" spans="1:11" s="15" customFormat="1" ht="36" customHeight="1">
      <c r="A27" s="24">
        <v>6</v>
      </c>
      <c r="B27" s="21" t="s">
        <v>28</v>
      </c>
      <c r="C27" s="22">
        <f>D27+E27</f>
        <v>758740.64</v>
      </c>
      <c r="D27" s="13">
        <v>696812.04</v>
      </c>
      <c r="E27" s="13">
        <v>61928.6</v>
      </c>
      <c r="F27" s="22">
        <f t="shared" si="1"/>
        <v>974841.42</v>
      </c>
      <c r="G27" s="13">
        <v>730326.51</v>
      </c>
      <c r="H27" s="13">
        <v>244514.91</v>
      </c>
      <c r="I27" s="22">
        <f>J27+K27</f>
        <v>0</v>
      </c>
      <c r="J27" s="13">
        <v>0</v>
      </c>
      <c r="K27" s="13">
        <v>0</v>
      </c>
    </row>
    <row r="28" spans="1:11" s="15" customFormat="1" ht="27.75" customHeight="1">
      <c r="A28" s="24">
        <v>7</v>
      </c>
      <c r="B28" s="21" t="s">
        <v>22</v>
      </c>
      <c r="C28" s="22">
        <f t="shared" si="0"/>
        <v>439155.74</v>
      </c>
      <c r="D28" s="13">
        <v>329574.85</v>
      </c>
      <c r="E28" s="13">
        <v>109580.89</v>
      </c>
      <c r="F28" s="22">
        <f t="shared" si="1"/>
        <v>1137437.63</v>
      </c>
      <c r="G28" s="13">
        <v>840854.22</v>
      </c>
      <c r="H28" s="13">
        <v>296583.41</v>
      </c>
      <c r="I28" s="22">
        <f>J28+K28</f>
        <v>170250.34</v>
      </c>
      <c r="J28" s="13">
        <v>119345.31</v>
      </c>
      <c r="K28" s="13">
        <v>50905.03</v>
      </c>
    </row>
    <row r="29" spans="1:11" ht="30" customHeight="1">
      <c r="A29" s="8">
        <v>8</v>
      </c>
      <c r="B29" s="21" t="s">
        <v>15</v>
      </c>
      <c r="C29" s="19">
        <f t="shared" si="0"/>
        <v>12458.4</v>
      </c>
      <c r="D29" s="12">
        <f>1256+8374</f>
        <v>9630</v>
      </c>
      <c r="E29" s="12">
        <f>369+2459.4</f>
        <v>2828.4</v>
      </c>
      <c r="F29" s="19">
        <f t="shared" si="1"/>
        <v>0</v>
      </c>
      <c r="G29" s="12">
        <v>0</v>
      </c>
      <c r="H29" s="12">
        <v>0</v>
      </c>
      <c r="I29" s="22">
        <f>J29+K29</f>
        <v>140750.32</v>
      </c>
      <c r="J29" s="13">
        <v>108800</v>
      </c>
      <c r="K29" s="13">
        <v>31950.32</v>
      </c>
    </row>
    <row r="30" spans="1:11" ht="30" customHeight="1">
      <c r="A30" s="8">
        <v>9</v>
      </c>
      <c r="B30" s="21" t="s">
        <v>16</v>
      </c>
      <c r="C30" s="22">
        <f>E30</f>
        <v>10150.5</v>
      </c>
      <c r="D30" s="13">
        <v>0</v>
      </c>
      <c r="E30" s="13">
        <v>10150.5</v>
      </c>
      <c r="F30" s="22">
        <f t="shared" si="1"/>
        <v>13534</v>
      </c>
      <c r="G30" s="13">
        <v>0</v>
      </c>
      <c r="H30" s="13">
        <v>13534</v>
      </c>
      <c r="I30" s="22">
        <v>0</v>
      </c>
      <c r="J30" s="13">
        <v>0</v>
      </c>
      <c r="K30" s="13">
        <v>0</v>
      </c>
    </row>
    <row r="31" spans="1:11" ht="30" customHeight="1">
      <c r="A31" s="8">
        <v>10</v>
      </c>
      <c r="B31" s="21" t="s">
        <v>19</v>
      </c>
      <c r="C31" s="22">
        <f t="shared" si="0"/>
        <v>15000</v>
      </c>
      <c r="D31" s="13">
        <v>0</v>
      </c>
      <c r="E31" s="13">
        <v>15000</v>
      </c>
      <c r="F31" s="22">
        <f t="shared" si="1"/>
        <v>0</v>
      </c>
      <c r="G31" s="13">
        <v>0</v>
      </c>
      <c r="H31" s="13">
        <v>0</v>
      </c>
      <c r="I31" s="22">
        <f aca="true" t="shared" si="2" ref="I31:I36">J31+K31</f>
        <v>0</v>
      </c>
      <c r="J31" s="13">
        <v>0</v>
      </c>
      <c r="K31" s="13">
        <v>0</v>
      </c>
    </row>
    <row r="32" spans="1:11" ht="39.75" customHeight="1">
      <c r="A32" s="8">
        <v>11</v>
      </c>
      <c r="B32" s="21" t="s">
        <v>26</v>
      </c>
      <c r="C32" s="22">
        <f>D32+E32</f>
        <v>5000</v>
      </c>
      <c r="D32" s="13">
        <v>0</v>
      </c>
      <c r="E32" s="13">
        <v>5000</v>
      </c>
      <c r="F32" s="22">
        <f>G32+H32</f>
        <v>0</v>
      </c>
      <c r="G32" s="13">
        <v>0</v>
      </c>
      <c r="H32" s="13">
        <v>0</v>
      </c>
      <c r="I32" s="22">
        <f t="shared" si="2"/>
        <v>0</v>
      </c>
      <c r="J32" s="13">
        <v>0</v>
      </c>
      <c r="K32" s="13">
        <v>0</v>
      </c>
    </row>
    <row r="33" spans="1:11" ht="66.75" customHeight="1">
      <c r="A33" s="8">
        <v>12</v>
      </c>
      <c r="B33" s="21" t="s">
        <v>33</v>
      </c>
      <c r="C33" s="22">
        <f t="shared" si="0"/>
        <v>176015.11000000002</v>
      </c>
      <c r="D33" s="13">
        <v>149449.35</v>
      </c>
      <c r="E33" s="12">
        <f>26065.76+500</f>
        <v>26565.76</v>
      </c>
      <c r="F33" s="22">
        <f t="shared" si="1"/>
        <v>0</v>
      </c>
      <c r="G33" s="13">
        <v>0</v>
      </c>
      <c r="H33" s="12">
        <v>0</v>
      </c>
      <c r="I33" s="22">
        <f t="shared" si="2"/>
        <v>0</v>
      </c>
      <c r="J33" s="13">
        <v>0</v>
      </c>
      <c r="K33" s="13">
        <v>0</v>
      </c>
    </row>
    <row r="34" spans="1:11" ht="42" customHeight="1">
      <c r="A34" s="8">
        <v>13</v>
      </c>
      <c r="B34" s="21" t="s">
        <v>27</v>
      </c>
      <c r="C34" s="22">
        <f>D34+E34</f>
        <v>25000</v>
      </c>
      <c r="D34" s="13">
        <v>0</v>
      </c>
      <c r="E34" s="12">
        <v>25000</v>
      </c>
      <c r="F34" s="22">
        <f t="shared" si="1"/>
        <v>0</v>
      </c>
      <c r="G34" s="13">
        <v>0</v>
      </c>
      <c r="H34" s="12">
        <v>0</v>
      </c>
      <c r="I34" s="22">
        <f t="shared" si="2"/>
        <v>0</v>
      </c>
      <c r="J34" s="13">
        <v>0</v>
      </c>
      <c r="K34" s="13">
        <v>0</v>
      </c>
    </row>
    <row r="35" spans="1:11" ht="34.5" customHeight="1">
      <c r="A35" s="8">
        <v>14</v>
      </c>
      <c r="B35" s="21" t="s">
        <v>24</v>
      </c>
      <c r="C35" s="22">
        <f>D35+E35</f>
        <v>19700</v>
      </c>
      <c r="D35" s="13">
        <v>0</v>
      </c>
      <c r="E35" s="12">
        <f>23700-4000</f>
        <v>19700</v>
      </c>
      <c r="F35" s="22">
        <f t="shared" si="1"/>
        <v>0</v>
      </c>
      <c r="G35" s="13">
        <v>0</v>
      </c>
      <c r="H35" s="12">
        <v>0</v>
      </c>
      <c r="I35" s="22">
        <f t="shared" si="2"/>
        <v>0</v>
      </c>
      <c r="J35" s="13">
        <v>0</v>
      </c>
      <c r="K35" s="13">
        <v>0</v>
      </c>
    </row>
    <row r="36" spans="1:11" ht="57.75" customHeight="1">
      <c r="A36" s="8">
        <v>15</v>
      </c>
      <c r="B36" s="21" t="s">
        <v>8</v>
      </c>
      <c r="C36" s="22">
        <f>D36+E36</f>
        <v>142877</v>
      </c>
      <c r="D36" s="23">
        <f>76255+66622</f>
        <v>142877</v>
      </c>
      <c r="E36" s="13">
        <v>0</v>
      </c>
      <c r="F36" s="22">
        <f t="shared" si="1"/>
        <v>76255</v>
      </c>
      <c r="G36" s="23">
        <v>76255</v>
      </c>
      <c r="H36" s="13">
        <v>0</v>
      </c>
      <c r="I36" s="22">
        <f t="shared" si="2"/>
        <v>40851</v>
      </c>
      <c r="J36" s="23">
        <v>40851</v>
      </c>
      <c r="K36" s="13">
        <v>0</v>
      </c>
    </row>
    <row r="37" ht="18" hidden="1">
      <c r="A37" s="9"/>
    </row>
    <row r="38" ht="1.5" customHeight="1"/>
    <row r="44" ht="12.75">
      <c r="C44" s="14"/>
    </row>
  </sheetData>
  <sheetProtection/>
  <autoFilter ref="B19:H23"/>
  <mergeCells count="12">
    <mergeCell ref="F18:F19"/>
    <mergeCell ref="G18:H18"/>
    <mergeCell ref="I18:I19"/>
    <mergeCell ref="J18:K18"/>
    <mergeCell ref="A15:K15"/>
    <mergeCell ref="A17:A19"/>
    <mergeCell ref="B17:B19"/>
    <mergeCell ref="C17:E17"/>
    <mergeCell ref="F17:H17"/>
    <mergeCell ref="I17:K17"/>
    <mergeCell ref="C18:C19"/>
    <mergeCell ref="D18:E18"/>
  </mergeCells>
  <printOptions horizontalCentered="1"/>
  <pageMargins left="0.1968503937007874" right="0.1968503937007874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2022-09-12T07:47:17Z</cp:lastPrinted>
  <dcterms:created xsi:type="dcterms:W3CDTF">2003-07-23T10:25:27Z</dcterms:created>
  <dcterms:modified xsi:type="dcterms:W3CDTF">2022-09-26T06:24:18Z</dcterms:modified>
  <cp:category/>
  <cp:version/>
  <cp:contentType/>
  <cp:contentStatus/>
</cp:coreProperties>
</file>