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3" sheetId="1" r:id="rId1"/>
  </sheets>
  <definedNames>
    <definedName name="_xlnm.Print_Area" localSheetId="0">'Проект 2013'!$A$1:$F$61</definedName>
  </definedNames>
  <calcPr calcMode="manual" fullCalcOnLoad="1"/>
</workbook>
</file>

<file path=xl/comments1.xml><?xml version="1.0" encoding="utf-8"?>
<comments xmlns="http://schemas.openxmlformats.org/spreadsheetml/2006/main">
  <authors>
    <author>МФМО пользователь</author>
  </authors>
  <commentList>
    <comment ref="E11" authorId="0">
      <text>
        <r>
          <rPr>
            <b/>
            <sz val="8"/>
            <rFont val="Tahoma"/>
            <family val="0"/>
          </rPr>
          <t>МФМО пользователь: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<sst xmlns="http://schemas.openxmlformats.org/spreadsheetml/2006/main" count="97" uniqueCount="97">
  <si>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</si>
  <si>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</si>
  <si>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</si>
  <si>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</si>
  <si>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</si>
  <si>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</si>
  <si>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</si>
  <si>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</si>
  <si>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</si>
  <si>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</si>
  <si>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</si>
  <si>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</si>
  <si>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</si>
  <si>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 xml:space="preserve">000 1 17 00000 00 0000 000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</si>
  <si>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</si>
  <si>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</si>
  <si>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</si>
  <si>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</si>
  <si>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</si>
  <si>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</si>
  <si>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</si>
  <si>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</si>
  <si>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</si>
  <si>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</si>
  <si>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</si>
  <si>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</si>
  <si>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</si>
  <si>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</si>
  <si>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</si>
  <si>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</si>
  <si>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</si>
  <si>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</si>
  <si>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</si>
  <si>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</si>
  <si>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</si>
  <si>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</si>
  <si>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</si>
  <si>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000 1 11 01000 00 0000 120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</si>
  <si>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</si>
  <si>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</si>
  <si>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Доходы в виде прибыли, приходящейся на доли в уставных (складочных)капиталах  хозяйственных товариществ и обществ,или дивидендов по акциям,принадлежащим Российской Федерации,субъектам Российской Федерации или  муниципальным образованиям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</si>
  <si>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</si>
  <si>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</si>
  <si>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</si>
  <si>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</si>
  <si>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000 1 01 01000 00 0000 110</t>
  </si>
  <si>
    <t>Налог на прибыль организаций</t>
  </si>
  <si>
    <t>НАЛОГИ НА ИМУЩЕСТВО</t>
  </si>
  <si>
    <t>Налог на имущество организаций</t>
  </si>
  <si>
    <t>НАЛОГОВЫЕ  И НЕНАЛОГОВЫЕ ДОХОДЫ</t>
  </si>
  <si>
    <t>000 1 06 02000 02 0000 110</t>
  </si>
  <si>
    <t>000 1 06 00000 00 0000 000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</si>
  <si>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</si>
  <si>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</si>
  <si>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</si>
  <si>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</si>
  <si>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</si>
  <si>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</si>
  <si>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</si>
  <si>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</si>
  <si>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</si>
  <si>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</si>
  <si>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</si>
  <si>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</si>
  <si>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</si>
  <si>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</si>
  <si>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</si>
  <si>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</si>
  <si>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</si>
  <si>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</si>
  <si>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</si>
  <si>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</si>
  <si>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</si>
  <si>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</si>
  <si>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</si>
  <si>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</si>
  <si>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000 105 04000 02 0000 110</t>
  </si>
  <si>
    <t>Приложение № 1</t>
  </si>
  <si>
    <t>от____________№_______</t>
  </si>
  <si>
    <t>Иные межбюджетные трансферты</t>
  </si>
  <si>
    <t xml:space="preserve"> 000 2 02 04000 00 0000 151</t>
  </si>
  <si>
    <t>Прочие поступления от использования,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</si>
  <si>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000 1 11 09040 00 0000 120</t>
  </si>
  <si>
    <t xml:space="preserve">Возврат остатков субсидий,субвенций и иных межбюджетных трансфертов,имеющих целевое назначение ,прошлых лет избюджетов муниципальных районов  </t>
  </si>
  <si>
    <t>000 10900000 00 0000 000</t>
  </si>
  <si>
    <t>ЗАДОЛЖЕННОСТЬ И ПЕРЕРАСЧЕТЫ  ПО ОТМЕНЕННЫМ НАЛОГАМ И СБОРАМ И ИНЫМ ОБЯЗАТЕЛЬНЫМ ПЛАТЕЖАМ</t>
  </si>
  <si>
    <t xml:space="preserve">Земельный налог </t>
  </si>
  <si>
    <t>000 1 06 06000 00 0000 000</t>
  </si>
  <si>
    <t>000 1 14 01000 00 0000410</t>
  </si>
  <si>
    <t>Доходы от продажи квартир</t>
  </si>
  <si>
    <t>000 2 00 00000 00 0000 000</t>
  </si>
  <si>
    <t xml:space="preserve">БЕЗВОЗМЕЗДНЫЕ ПОСТУПЛЕНИЯ </t>
  </si>
  <si>
    <t>% исполнения</t>
  </si>
  <si>
    <t>Поступления доходов в бюджет Сергиево-Посадского муниципального района  за 2013 год</t>
  </si>
  <si>
    <r>
      <t xml:space="preserve">Фактическое                 исполнение                                   </t>
    </r>
    <r>
      <rPr>
        <sz val="12"/>
        <rFont val="Times New Roman"/>
        <family val="1"/>
      </rPr>
      <t xml:space="preserve">      </t>
    </r>
  </si>
  <si>
    <t>000 1 06 01000 00 0000 000</t>
  </si>
  <si>
    <t>Налог на имущество физических лиц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</si>
</sst>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32.625" style="15" customWidth="1"/>
    <col min="2" max="2" width="49.00390625" style="1" customWidth="1"/>
    <col min="3" max="3" width="29.375" style="1" bestFit="1" customWidth="1"/>
    <col min="4" max="4" width="12.75390625" style="1" hidden="1" customWidth="1"/>
    <col min="5" max="5" width="25.125" style="1" customWidth="1"/>
    <col min="6" max="6" width="12.75390625" style="1" customWidth="1"/>
    <col min="7" max="7" width="12.375" style="1" customWidth="1"/>
    <col min="8" max="16384" width="9.125" style="1" customWidth="1"/>
  </cols>
  <sheetData>
    <row r="1" spans="4:5" ht="15.75">
      <c r="D1" s="29"/>
      <c r="E1" s="1" t="s">
        <v>77</v>
      </c>
    </row>
    <row r="2" spans="4:5" ht="15.75">
      <c r="D2" s="29"/>
      <c r="E2" s="1" t="s">
        <v>72</v>
      </c>
    </row>
    <row r="3" spans="4:5" ht="15.75">
      <c r="D3" s="29"/>
      <c r="E3" s="1" t="s">
        <v>73</v>
      </c>
    </row>
    <row r="4" spans="4:5" ht="15.75">
      <c r="D4" s="29"/>
      <c r="E4" s="1" t="s">
        <v>74</v>
      </c>
    </row>
    <row r="5" spans="4:5" ht="15.75">
      <c r="D5" s="29"/>
      <c r="E5" s="1" t="s">
        <v>75</v>
      </c>
    </row>
    <row r="6" spans="4:5" ht="15.75">
      <c r="D6" s="29"/>
      <c r="E6" s="1" t="s">
        <v>78</v>
      </c>
    </row>
    <row r="7" ht="15.75">
      <c r="D7" s="29"/>
    </row>
    <row r="8" ht="15.75">
      <c r="D8" s="29"/>
    </row>
    <row r="9" spans="1:5" ht="31.5" customHeight="1">
      <c r="A9" s="39" t="s">
        <v>93</v>
      </c>
      <c r="B9" s="39"/>
      <c r="C9" s="39"/>
      <c r="D9" s="40"/>
      <c r="E9" s="40"/>
    </row>
    <row r="10" spans="2:4" ht="21.75" customHeight="1">
      <c r="B10" s="3"/>
      <c r="C10" s="20"/>
      <c r="D10" s="20" t="s">
        <v>26</v>
      </c>
    </row>
    <row r="11" spans="1:6" s="2" customFormat="1" ht="63" customHeight="1">
      <c r="A11" s="6" t="s">
        <v>35</v>
      </c>
      <c r="B11" s="6" t="s">
        <v>34</v>
      </c>
      <c r="C11" s="6" t="s">
        <v>71</v>
      </c>
      <c r="E11" s="6" t="s">
        <v>94</v>
      </c>
      <c r="F11" s="31" t="s">
        <v>92</v>
      </c>
    </row>
    <row r="12" spans="1:6" s="2" customFormat="1" ht="18" customHeight="1">
      <c r="A12" s="6">
        <v>1</v>
      </c>
      <c r="B12" s="6">
        <v>2</v>
      </c>
      <c r="C12" s="6">
        <v>3</v>
      </c>
      <c r="E12" s="30"/>
      <c r="F12" s="30"/>
    </row>
    <row r="13" spans="1:7" s="2" customFormat="1" ht="36" customHeight="1">
      <c r="A13" s="6"/>
      <c r="B13" s="19" t="s">
        <v>49</v>
      </c>
      <c r="C13" s="7">
        <f>C14+C30</f>
        <v>1876579.4</v>
      </c>
      <c r="D13" s="7">
        <f>D14+D30</f>
        <v>0</v>
      </c>
      <c r="E13" s="7">
        <f>E14+E30</f>
        <v>2065326.9</v>
      </c>
      <c r="F13" s="32">
        <f>E13/C13*100</f>
        <v>110.0580609592112</v>
      </c>
      <c r="G13" s="36"/>
    </row>
    <row r="14" spans="1:6" s="2" customFormat="1" ht="33" customHeight="1">
      <c r="A14" s="6" t="s">
        <v>16</v>
      </c>
      <c r="B14" s="13" t="s">
        <v>42</v>
      </c>
      <c r="C14" s="7">
        <f>C15+C16+C17+C22+C26</f>
        <v>1612487</v>
      </c>
      <c r="D14" s="7">
        <f>D15+D16+D17+D22+D26</f>
        <v>0</v>
      </c>
      <c r="E14" s="7">
        <f>E15+E16+E17+E22+E26+E29</f>
        <v>1711197.0999999999</v>
      </c>
      <c r="F14" s="32">
        <f aca="true" t="shared" si="0" ref="F14:F58">E14/C14*100</f>
        <v>106.1216059416293</v>
      </c>
    </row>
    <row r="15" spans="1:6" s="2" customFormat="1" ht="33" customHeight="1">
      <c r="A15" s="18" t="s">
        <v>45</v>
      </c>
      <c r="B15" s="21" t="s">
        <v>46</v>
      </c>
      <c r="C15" s="8">
        <v>35000</v>
      </c>
      <c r="E15" s="11">
        <v>36333.4</v>
      </c>
      <c r="F15" s="32">
        <f t="shared" si="0"/>
        <v>103.80971428571428</v>
      </c>
    </row>
    <row r="16" spans="1:6" ht="33" customHeight="1">
      <c r="A16" s="16" t="s">
        <v>14</v>
      </c>
      <c r="B16" s="21" t="s">
        <v>0</v>
      </c>
      <c r="C16" s="8">
        <v>937338</v>
      </c>
      <c r="E16" s="11">
        <v>1015438.2</v>
      </c>
      <c r="F16" s="32">
        <f t="shared" si="0"/>
        <v>108.3321277916824</v>
      </c>
    </row>
    <row r="17" spans="1:6" ht="28.5" customHeight="1">
      <c r="A17" s="17" t="s">
        <v>9</v>
      </c>
      <c r="B17" s="13" t="s">
        <v>1</v>
      </c>
      <c r="C17" s="9">
        <f>C18+C19+C20+C21</f>
        <v>578476</v>
      </c>
      <c r="D17" s="9">
        <f>D18+D19+D20+D21</f>
        <v>0</v>
      </c>
      <c r="E17" s="9">
        <f>E18+E19+E20+E21</f>
        <v>594487.9</v>
      </c>
      <c r="F17" s="32">
        <f t="shared" si="0"/>
        <v>102.76794542902385</v>
      </c>
    </row>
    <row r="18" spans="1:6" ht="38.25" customHeight="1">
      <c r="A18" s="18" t="s">
        <v>44</v>
      </c>
      <c r="B18" s="14" t="s">
        <v>55</v>
      </c>
      <c r="C18" s="10">
        <v>383460</v>
      </c>
      <c r="E18" s="11">
        <v>394393.8</v>
      </c>
      <c r="F18" s="32">
        <f t="shared" si="0"/>
        <v>102.85135346581129</v>
      </c>
    </row>
    <row r="19" spans="1:6" ht="49.5" customHeight="1">
      <c r="A19" s="18" t="s">
        <v>76</v>
      </c>
      <c r="B19" s="14" t="s">
        <v>56</v>
      </c>
      <c r="C19" s="10">
        <v>7500</v>
      </c>
      <c r="E19" s="11">
        <v>14157.5</v>
      </c>
      <c r="F19" s="32">
        <f t="shared" si="0"/>
        <v>188.76666666666665</v>
      </c>
    </row>
    <row r="20" spans="1:6" ht="42" customHeight="1">
      <c r="A20" s="16" t="s">
        <v>66</v>
      </c>
      <c r="B20" s="14" t="s">
        <v>7</v>
      </c>
      <c r="C20" s="10">
        <v>187000</v>
      </c>
      <c r="E20" s="11">
        <v>185420.6</v>
      </c>
      <c r="F20" s="32">
        <f t="shared" si="0"/>
        <v>99.15540106951872</v>
      </c>
    </row>
    <row r="21" spans="1:6" ht="30.75" customHeight="1">
      <c r="A21" s="16" t="s">
        <v>21</v>
      </c>
      <c r="B21" s="14" t="s">
        <v>8</v>
      </c>
      <c r="C21" s="10">
        <v>516</v>
      </c>
      <c r="E21" s="11">
        <v>516</v>
      </c>
      <c r="F21" s="32">
        <f t="shared" si="0"/>
        <v>100</v>
      </c>
    </row>
    <row r="22" spans="1:6" ht="30.75" customHeight="1">
      <c r="A22" s="6" t="s">
        <v>51</v>
      </c>
      <c r="B22" s="13" t="s">
        <v>47</v>
      </c>
      <c r="C22" s="12">
        <f>C25</f>
        <v>46948</v>
      </c>
      <c r="D22" s="12">
        <f>D25</f>
        <v>0</v>
      </c>
      <c r="E22" s="12">
        <f>E23+E24+E25</f>
        <v>46821.899999999994</v>
      </c>
      <c r="F22" s="32">
        <f t="shared" si="0"/>
        <v>99.73140495867767</v>
      </c>
    </row>
    <row r="23" spans="1:6" ht="30.75" customHeight="1">
      <c r="A23" s="18" t="s">
        <v>95</v>
      </c>
      <c r="B23" s="14" t="s">
        <v>96</v>
      </c>
      <c r="C23" s="12"/>
      <c r="D23" s="34"/>
      <c r="E23" s="10">
        <v>-0.1</v>
      </c>
      <c r="F23" s="32"/>
    </row>
    <row r="24" spans="1:6" ht="30.75" customHeight="1">
      <c r="A24" s="18" t="s">
        <v>87</v>
      </c>
      <c r="B24" s="14" t="s">
        <v>86</v>
      </c>
      <c r="C24" s="12"/>
      <c r="D24" s="34"/>
      <c r="E24" s="10">
        <v>-12.2</v>
      </c>
      <c r="F24" s="32"/>
    </row>
    <row r="25" spans="1:6" ht="30.75" customHeight="1">
      <c r="A25" s="18" t="s">
        <v>50</v>
      </c>
      <c r="B25" s="14" t="s">
        <v>48</v>
      </c>
      <c r="C25" s="10">
        <v>46948</v>
      </c>
      <c r="E25" s="11">
        <v>46834.2</v>
      </c>
      <c r="F25" s="32">
        <f t="shared" si="0"/>
        <v>99.75760415779159</v>
      </c>
    </row>
    <row r="26" spans="1:6" ht="33" customHeight="1">
      <c r="A26" s="17" t="s">
        <v>20</v>
      </c>
      <c r="B26" s="13" t="s">
        <v>19</v>
      </c>
      <c r="C26" s="9">
        <f>C27+C28</f>
        <v>14725</v>
      </c>
      <c r="D26" s="9">
        <f>D27+D28</f>
        <v>0</v>
      </c>
      <c r="E26" s="9">
        <f>E27+E28</f>
        <v>17906.4</v>
      </c>
      <c r="F26" s="32">
        <f t="shared" si="0"/>
        <v>121.60543293718166</v>
      </c>
    </row>
    <row r="27" spans="1:6" ht="72.75" customHeight="1">
      <c r="A27" s="16" t="s">
        <v>29</v>
      </c>
      <c r="B27" s="14" t="s">
        <v>36</v>
      </c>
      <c r="C27" s="11">
        <v>14334.5</v>
      </c>
      <c r="E27" s="11">
        <v>17503.4</v>
      </c>
      <c r="F27" s="32">
        <f t="shared" si="0"/>
        <v>122.10680526003699</v>
      </c>
    </row>
    <row r="28" spans="1:6" ht="75.75" customHeight="1">
      <c r="A28" s="16" t="s">
        <v>30</v>
      </c>
      <c r="B28" s="14" t="s">
        <v>31</v>
      </c>
      <c r="C28" s="11">
        <v>390.5</v>
      </c>
      <c r="E28" s="11">
        <v>403</v>
      </c>
      <c r="F28" s="32">
        <f t="shared" si="0"/>
        <v>103.20102432778488</v>
      </c>
    </row>
    <row r="29" spans="1:6" ht="75.75" customHeight="1">
      <c r="A29" s="16" t="s">
        <v>84</v>
      </c>
      <c r="B29" s="14" t="s">
        <v>85</v>
      </c>
      <c r="C29" s="11"/>
      <c r="E29" s="11">
        <v>209.3</v>
      </c>
      <c r="F29" s="32"/>
    </row>
    <row r="30" spans="1:6" ht="39" customHeight="1">
      <c r="A30" s="16"/>
      <c r="B30" s="13" t="s">
        <v>43</v>
      </c>
      <c r="C30" s="9">
        <f>C31+C39+C41+C44+C48+C49</f>
        <v>264092.4</v>
      </c>
      <c r="D30" s="9">
        <f>D31+D39+D41+D44+D48+D49</f>
        <v>0</v>
      </c>
      <c r="E30" s="9">
        <f>E31+E39+E41+E44+E48+E49</f>
        <v>354129.80000000005</v>
      </c>
      <c r="F30" s="32">
        <f t="shared" si="0"/>
        <v>134.09314315747065</v>
      </c>
    </row>
    <row r="31" spans="1:6" ht="68.25" customHeight="1">
      <c r="A31" s="17" t="s">
        <v>10</v>
      </c>
      <c r="B31" s="13" t="s">
        <v>15</v>
      </c>
      <c r="C31" s="7">
        <f>C32+C33+C37+C38</f>
        <v>161193</v>
      </c>
      <c r="D31" s="7">
        <f>D32+D33+D37+D38</f>
        <v>0</v>
      </c>
      <c r="E31" s="7">
        <f>E32+E33+E37+E38</f>
        <v>225156</v>
      </c>
      <c r="F31" s="32">
        <f t="shared" si="0"/>
        <v>139.68100351752247</v>
      </c>
    </row>
    <row r="32" spans="1:6" ht="124.5" customHeight="1">
      <c r="A32" s="16" t="s">
        <v>37</v>
      </c>
      <c r="B32" s="14" t="s">
        <v>40</v>
      </c>
      <c r="C32" s="8">
        <v>240</v>
      </c>
      <c r="E32" s="11">
        <v>240.7</v>
      </c>
      <c r="F32" s="32">
        <f t="shared" si="0"/>
        <v>100.29166666666667</v>
      </c>
    </row>
    <row r="33" spans="1:6" ht="113.25" customHeight="1">
      <c r="A33" s="16" t="s">
        <v>11</v>
      </c>
      <c r="B33" s="14" t="s">
        <v>23</v>
      </c>
      <c r="C33" s="10">
        <v>134200</v>
      </c>
      <c r="E33" s="11">
        <v>194028.5</v>
      </c>
      <c r="F33" s="32">
        <f t="shared" si="0"/>
        <v>144.5815946348733</v>
      </c>
    </row>
    <row r="34" spans="1:6" ht="31.5" hidden="1">
      <c r="A34" s="16"/>
      <c r="B34" s="14" t="s">
        <v>2</v>
      </c>
      <c r="C34" s="11"/>
      <c r="E34" s="11"/>
      <c r="F34" s="32" t="e">
        <f t="shared" si="0"/>
        <v>#DIV/0!</v>
      </c>
    </row>
    <row r="35" spans="1:6" ht="15.75" hidden="1">
      <c r="A35" s="16"/>
      <c r="B35" s="14" t="s">
        <v>3</v>
      </c>
      <c r="C35" s="11"/>
      <c r="E35" s="11"/>
      <c r="F35" s="32" t="e">
        <f t="shared" si="0"/>
        <v>#DIV/0!</v>
      </c>
    </row>
    <row r="36" spans="1:6" ht="31.5" hidden="1">
      <c r="A36" s="16"/>
      <c r="B36" s="14" t="s">
        <v>4</v>
      </c>
      <c r="C36" s="11"/>
      <c r="E36" s="11"/>
      <c r="F36" s="32" t="e">
        <f t="shared" si="0"/>
        <v>#DIV/0!</v>
      </c>
    </row>
    <row r="37" spans="1:6" ht="174.75" customHeight="1">
      <c r="A37" s="16" t="s">
        <v>17</v>
      </c>
      <c r="B37" s="14" t="s">
        <v>24</v>
      </c>
      <c r="C37" s="11">
        <v>26095</v>
      </c>
      <c r="E37" s="11">
        <v>30228.5</v>
      </c>
      <c r="F37" s="32">
        <f t="shared" si="0"/>
        <v>115.84019927189118</v>
      </c>
    </row>
    <row r="38" spans="1:6" ht="93.75" customHeight="1">
      <c r="A38" s="16" t="s">
        <v>82</v>
      </c>
      <c r="B38" s="14" t="s">
        <v>81</v>
      </c>
      <c r="C38" s="11">
        <v>658</v>
      </c>
      <c r="E38" s="11">
        <v>658.3</v>
      </c>
      <c r="F38" s="32">
        <f t="shared" si="0"/>
        <v>100.04559270516718</v>
      </c>
    </row>
    <row r="39" spans="1:6" ht="36.75" customHeight="1">
      <c r="A39" s="17" t="s">
        <v>32</v>
      </c>
      <c r="B39" s="13" t="s">
        <v>33</v>
      </c>
      <c r="C39" s="9">
        <f>C40</f>
        <v>8600</v>
      </c>
      <c r="D39" s="9">
        <f>D40</f>
        <v>0</v>
      </c>
      <c r="E39" s="9">
        <f>E40</f>
        <v>8520.4</v>
      </c>
      <c r="F39" s="32">
        <f t="shared" si="0"/>
        <v>99.07441860465116</v>
      </c>
    </row>
    <row r="40" spans="1:6" ht="40.5" customHeight="1">
      <c r="A40" s="16" t="s">
        <v>25</v>
      </c>
      <c r="B40" s="14" t="s">
        <v>22</v>
      </c>
      <c r="C40" s="11">
        <v>8600</v>
      </c>
      <c r="E40" s="11">
        <v>8520.4</v>
      </c>
      <c r="F40" s="32">
        <f t="shared" si="0"/>
        <v>99.07441860465116</v>
      </c>
    </row>
    <row r="41" spans="1:6" ht="54.75" customHeight="1">
      <c r="A41" s="6" t="s">
        <v>52</v>
      </c>
      <c r="B41" s="13" t="s">
        <v>53</v>
      </c>
      <c r="C41" s="9">
        <f>C42+C43</f>
        <v>6823.400000000001</v>
      </c>
      <c r="D41" s="9">
        <f>D42+D43</f>
        <v>0</v>
      </c>
      <c r="E41" s="9">
        <f>E42+E43</f>
        <v>4519.2</v>
      </c>
      <c r="F41" s="32">
        <f t="shared" si="0"/>
        <v>66.23091127590351</v>
      </c>
    </row>
    <row r="42" spans="1:6" ht="54.75" customHeight="1">
      <c r="A42" s="6" t="s">
        <v>67</v>
      </c>
      <c r="B42" s="14" t="s">
        <v>70</v>
      </c>
      <c r="C42" s="11">
        <v>5177.1</v>
      </c>
      <c r="E42" s="11">
        <v>690.6</v>
      </c>
      <c r="F42" s="32">
        <f t="shared" si="0"/>
        <v>13.339514399953641</v>
      </c>
    </row>
    <row r="43" spans="1:6" ht="54.75" customHeight="1">
      <c r="A43" s="6" t="s">
        <v>68</v>
      </c>
      <c r="B43" s="14" t="s">
        <v>69</v>
      </c>
      <c r="C43" s="11">
        <v>1646.3</v>
      </c>
      <c r="E43" s="11">
        <v>3828.6</v>
      </c>
      <c r="F43" s="32">
        <f t="shared" si="0"/>
        <v>232.55785701269517</v>
      </c>
    </row>
    <row r="44" spans="1:6" ht="52.5" customHeight="1">
      <c r="A44" s="17" t="s">
        <v>18</v>
      </c>
      <c r="B44" s="13" t="s">
        <v>54</v>
      </c>
      <c r="C44" s="9">
        <f>C46+C47</f>
        <v>71233</v>
      </c>
      <c r="D44" s="9">
        <f>D46+D47</f>
        <v>0</v>
      </c>
      <c r="E44" s="9">
        <f>E46+E47+E45</f>
        <v>86812.50000000001</v>
      </c>
      <c r="F44" s="32">
        <f t="shared" si="0"/>
        <v>121.87118329987507</v>
      </c>
    </row>
    <row r="45" spans="1:6" ht="52.5" customHeight="1">
      <c r="A45" s="17" t="s">
        <v>88</v>
      </c>
      <c r="B45" s="14" t="s">
        <v>89</v>
      </c>
      <c r="C45" s="9"/>
      <c r="D45" s="35"/>
      <c r="E45" s="11">
        <v>149.8</v>
      </c>
      <c r="F45" s="32"/>
    </row>
    <row r="46" spans="1:6" ht="107.25" customHeight="1">
      <c r="A46" s="8" t="s">
        <v>27</v>
      </c>
      <c r="B46" s="14" t="s">
        <v>28</v>
      </c>
      <c r="C46" s="11">
        <v>40202</v>
      </c>
      <c r="E46" s="11">
        <v>44328.4</v>
      </c>
      <c r="F46" s="32">
        <f t="shared" si="0"/>
        <v>110.26416596189246</v>
      </c>
    </row>
    <row r="47" spans="1:6" ht="61.5" customHeight="1">
      <c r="A47" s="8" t="s">
        <v>38</v>
      </c>
      <c r="B47" s="14" t="s">
        <v>39</v>
      </c>
      <c r="C47" s="11">
        <v>31031</v>
      </c>
      <c r="E47" s="11">
        <v>42334.3</v>
      </c>
      <c r="F47" s="32">
        <f t="shared" si="0"/>
        <v>136.42583223228385</v>
      </c>
    </row>
    <row r="48" spans="1:6" ht="44.25" customHeight="1">
      <c r="A48" s="6" t="s">
        <v>12</v>
      </c>
      <c r="B48" s="13" t="s">
        <v>41</v>
      </c>
      <c r="C48" s="10">
        <v>15481</v>
      </c>
      <c r="E48" s="11">
        <v>27853.5</v>
      </c>
      <c r="F48" s="32">
        <f t="shared" si="0"/>
        <v>179.92054776823204</v>
      </c>
    </row>
    <row r="49" spans="1:6" ht="27.75" customHeight="1">
      <c r="A49" s="6" t="s">
        <v>13</v>
      </c>
      <c r="B49" s="13" t="s">
        <v>5</v>
      </c>
      <c r="C49" s="10">
        <v>762</v>
      </c>
      <c r="E49" s="11">
        <v>1268.2</v>
      </c>
      <c r="F49" s="32">
        <f t="shared" si="0"/>
        <v>166.43044619422574</v>
      </c>
    </row>
    <row r="50" spans="1:6" ht="15.75" hidden="1">
      <c r="A50" s="16"/>
      <c r="B50" s="14" t="s">
        <v>6</v>
      </c>
      <c r="C50" s="11"/>
      <c r="E50" s="33"/>
      <c r="F50" s="32" t="e">
        <f t="shared" si="0"/>
        <v>#DIV/0!</v>
      </c>
    </row>
    <row r="51" spans="1:6" ht="15.75">
      <c r="A51" s="17" t="s">
        <v>90</v>
      </c>
      <c r="B51" s="13" t="s">
        <v>91</v>
      </c>
      <c r="C51" s="9">
        <f>C52</f>
        <v>2841425.4000000004</v>
      </c>
      <c r="D51" s="9">
        <f>D52</f>
        <v>0</v>
      </c>
      <c r="E51" s="9">
        <f>E52+E57</f>
        <v>2545467.1</v>
      </c>
      <c r="F51" s="32">
        <f t="shared" si="0"/>
        <v>89.5841608229447</v>
      </c>
    </row>
    <row r="52" spans="1:6" s="22" customFormat="1" ht="64.5" customHeight="1">
      <c r="A52" s="17" t="s">
        <v>57</v>
      </c>
      <c r="B52" s="23" t="s">
        <v>58</v>
      </c>
      <c r="C52" s="9">
        <f>C53+C54+C55+C56</f>
        <v>2841425.4000000004</v>
      </c>
      <c r="D52" s="9">
        <f>D53+D54+D55+D56</f>
        <v>0</v>
      </c>
      <c r="E52" s="9">
        <f>E53+E54+E55+E56</f>
        <v>2582910</v>
      </c>
      <c r="F52" s="32">
        <f t="shared" si="0"/>
        <v>90.90191141389809</v>
      </c>
    </row>
    <row r="53" spans="1:6" ht="46.5" customHeight="1">
      <c r="A53" s="16" t="s">
        <v>59</v>
      </c>
      <c r="B53" s="23" t="s">
        <v>60</v>
      </c>
      <c r="C53" s="11">
        <v>251642</v>
      </c>
      <c r="E53" s="11">
        <v>251642</v>
      </c>
      <c r="F53" s="32">
        <f t="shared" si="0"/>
        <v>100</v>
      </c>
    </row>
    <row r="54" spans="1:6" ht="61.5" customHeight="1">
      <c r="A54" s="24" t="s">
        <v>61</v>
      </c>
      <c r="B54" s="13" t="s">
        <v>62</v>
      </c>
      <c r="C54" s="10">
        <v>850514.8</v>
      </c>
      <c r="E54" s="11">
        <v>638805.1</v>
      </c>
      <c r="F54" s="32">
        <f t="shared" si="0"/>
        <v>75.10805220555832</v>
      </c>
    </row>
    <row r="55" spans="1:6" ht="53.25" customHeight="1">
      <c r="A55" s="25" t="s">
        <v>63</v>
      </c>
      <c r="B55" s="13" t="s">
        <v>64</v>
      </c>
      <c r="C55" s="10">
        <v>1716658.6</v>
      </c>
      <c r="E55" s="11">
        <v>1669853.5</v>
      </c>
      <c r="F55" s="32">
        <f t="shared" si="0"/>
        <v>97.27347650837504</v>
      </c>
    </row>
    <row r="56" spans="1:6" ht="38.25" customHeight="1">
      <c r="A56" s="25" t="s">
        <v>80</v>
      </c>
      <c r="B56" s="13" t="s">
        <v>79</v>
      </c>
      <c r="C56" s="10">
        <v>22610</v>
      </c>
      <c r="E56" s="11">
        <v>22609.4</v>
      </c>
      <c r="F56" s="32">
        <f t="shared" si="0"/>
        <v>99.99734630694384</v>
      </c>
    </row>
    <row r="57" spans="1:6" ht="81.75" customHeight="1">
      <c r="A57" s="25"/>
      <c r="B57" s="13" t="s">
        <v>83</v>
      </c>
      <c r="C57" s="10"/>
      <c r="E57" s="11">
        <v>-37442.9</v>
      </c>
      <c r="F57" s="32"/>
    </row>
    <row r="58" spans="1:6" ht="39.75" customHeight="1">
      <c r="A58" s="25"/>
      <c r="B58" s="13" t="s">
        <v>65</v>
      </c>
      <c r="C58" s="9">
        <f>C30+C14+C52</f>
        <v>4718004.800000001</v>
      </c>
      <c r="D58" s="9">
        <f>D30+D14+D52</f>
        <v>0</v>
      </c>
      <c r="E58" s="9">
        <f>E30+E14+E52+E57</f>
        <v>4610794</v>
      </c>
      <c r="F58" s="32">
        <f t="shared" si="0"/>
        <v>97.72762418554554</v>
      </c>
    </row>
    <row r="59" spans="1:3" ht="15.75">
      <c r="A59" s="26"/>
      <c r="B59" s="2"/>
      <c r="C59" s="27"/>
    </row>
    <row r="60" ht="15.75">
      <c r="C60" s="28"/>
    </row>
    <row r="61" spans="1:3" ht="81.75" customHeight="1">
      <c r="A61" s="37"/>
      <c r="B61" s="38"/>
      <c r="C61" s="38"/>
    </row>
    <row r="62" ht="15.75">
      <c r="C62" s="4"/>
    </row>
    <row r="65" ht="15.75">
      <c r="C65" s="5"/>
    </row>
    <row r="107" ht="14.25" customHeight="1"/>
    <row r="108" ht="0.75" customHeight="1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2.25" customHeight="1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0.75" customHeight="1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0.75" customHeight="1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0.75" customHeight="1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0.75" customHeight="1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0.75" customHeight="1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2.25" customHeight="1" hidden="1"/>
    <row r="259" ht="15.75" hidden="1"/>
    <row r="260" ht="15.75" hidden="1"/>
    <row r="261" ht="15.75" hidden="1"/>
    <row r="262" ht="15.75" hidden="1"/>
    <row r="263" ht="15.75" hidden="1"/>
    <row r="264" ht="0.75" customHeight="1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0.75" customHeight="1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8" customHeight="1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0.75" customHeight="1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2.25" customHeight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0.75" customHeight="1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</sheetData>
  <sheetProtection/>
  <mergeCells count="2">
    <mergeCell ref="A61:C61"/>
    <mergeCell ref="A9:E9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63" r:id="rId3"/>
  <rowBreaks count="2" manualBreakCount="2">
    <brk id="29" max="5" man="1"/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2014-02-28T13:29:56Z</cp:lastPrinted>
  <dcterms:created xsi:type="dcterms:W3CDTF">2004-01-05T10:01:36Z</dcterms:created>
  <dcterms:modified xsi:type="dcterms:W3CDTF">2014-03-26T11:49:50Z</dcterms:modified>
  <cp:category/>
  <cp:version/>
  <cp:contentType/>
  <cp:contentStatus/>
</cp:coreProperties>
</file>