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520" activeTab="1"/>
  </bookViews>
  <sheets>
    <sheet name="Лист1" sheetId="1" r:id="rId1"/>
    <sheet name="Лист1 (2)" sheetId="2" r:id="rId2"/>
  </sheets>
  <definedNames>
    <definedName name="_xlnm.Print_Titles" localSheetId="0">'Лист1'!$13:$14</definedName>
    <definedName name="_xlnm.Print_Titles" localSheetId="1">'Лист1 (2)'!$14:$15</definedName>
    <definedName name="_xlnm.Print_Area" localSheetId="0">'Лист1'!$A$1:$N$36</definedName>
    <definedName name="_xlnm.Print_Area" localSheetId="1">'Лист1 (2)'!$A$1:$F$22</definedName>
  </definedNames>
  <calcPr fullCalcOnLoad="1"/>
</workbook>
</file>

<file path=xl/sharedStrings.xml><?xml version="1.0" encoding="utf-8"?>
<sst xmlns="http://schemas.openxmlformats.org/spreadsheetml/2006/main" count="55" uniqueCount="46">
  <si>
    <t xml:space="preserve">Сергиево-Посадского </t>
  </si>
  <si>
    <t>муниципального района</t>
  </si>
  <si>
    <t>НОРМАТИВНЫЕ ЗАТРАТЫ</t>
  </si>
  <si>
    <t>№ п/п</t>
  </si>
  <si>
    <t>Нормативные затраты на единицу муниципальной услуги</t>
  </si>
  <si>
    <t>НА СОДЕРЖАНИЕ ИМУЩЕСТВА, ВКЛЮЧАЕМЫЕ В ФИНАНСОВОЕ ОБЕСПЕЧЕНИЕ МУНИЦИПАЛЬНОГО ЗАДАНИЯ</t>
  </si>
  <si>
    <t>Наименование муниципальной услуги / источника финансирования / муниципального учреждения</t>
  </si>
  <si>
    <t>Численность</t>
  </si>
  <si>
    <t>Объёмы муниципального задания на оказание муниципальных услуг</t>
  </si>
  <si>
    <t>Итого нормативные затраты</t>
  </si>
  <si>
    <t>Нормативные затраты на содержание имущества муниципальных учреждений,              тыс. руб.</t>
  </si>
  <si>
    <t>Нормативные затраты на коммунальные услуги, на содержание имущества муниципальных учреждений,тыс. руб.</t>
  </si>
  <si>
    <t>Затраты на уплату налога на имущество и земельного налога на содержание имущества муниципальных учреждений, тыс. руб.</t>
  </si>
  <si>
    <t>Итого нормативные затраты на содержание имущества муниципальных учреждений, тыс. руб.</t>
  </si>
  <si>
    <t>Прочие затраты, связанные с оказанием муниципальной услуги,          тыс. руб.</t>
  </si>
  <si>
    <t>Итого нормативные затраты на муниципальную услугу,тыс. руб.</t>
  </si>
  <si>
    <t>В стоимостном выражении,          тыс. руб.</t>
  </si>
  <si>
    <t>прочие затраты, тыс.руб.</t>
  </si>
  <si>
    <t xml:space="preserve">оплата труда, тыс.руб. </t>
  </si>
  <si>
    <t xml:space="preserve">Нормативные затраты на оплату труда и начисления на выплаты по оплате труда,          тыс. руб. </t>
  </si>
  <si>
    <t xml:space="preserve">коммуниальные услуги, тыс.руб. </t>
  </si>
  <si>
    <t xml:space="preserve">Нормативные затраты на коммунальные услуги, связанные с оказанием муниципальной услуги,             тыс. руб. </t>
  </si>
  <si>
    <t>Всего</t>
  </si>
  <si>
    <t xml:space="preserve">Нормативные затраты на содержание имущества муниципальных учреждений,тыс. руб. </t>
  </si>
  <si>
    <t>Утверждены</t>
  </si>
  <si>
    <t>постановлением Главы</t>
  </si>
  <si>
    <t>НА ОКАЗАНИЕ МУНИЦИПАЛЬНЫХ УСЛУГ (ВЫПОЛНЕНИЕ РАБОТ) ФИЗИЧЕСКИМ И ЮРИДИЧЕСКИМ ЛИЦАМ</t>
  </si>
  <si>
    <t xml:space="preserve">МУНИЦИПАЛЬНЫМ БЮДЖЕТНЫМ УЧРЕЖДЕНИЕМ "ДОРОЖНИК СЕРГИЕВО-ПОСАДСКОГО МУНИЦИПАЛЬНОГО </t>
  </si>
  <si>
    <t xml:space="preserve">МУНИЦИПАЛЬНЫМ БЮДЖЕТНЫМ УЧРЕЖДЕНИЕМ "ДОРОЖНИК СЕРГИЕВО-ПОСАДСКОГО </t>
  </si>
  <si>
    <t>ВСЕГО</t>
  </si>
  <si>
    <t xml:space="preserve">В натуральном выражении, ед. тыс.кв.м. </t>
  </si>
  <si>
    <t xml:space="preserve">МБУ "Дорожник СПМР МО" сельские поселения района </t>
  </si>
  <si>
    <t xml:space="preserve">МБУ "Дорожник СПМР МО" гп Сергиев Посад </t>
  </si>
  <si>
    <t>МУНИЦИПАЛЬНОГО РАЙОНА МОСКОВСКОЙ ОБЛАСТИ" В 2019 ГОДУ</t>
  </si>
  <si>
    <t xml:space="preserve">РАЙОНА МОСКОВСКОЙ ОБЛАСТИ" В 2019 ГОДУ </t>
  </si>
  <si>
    <r>
      <t xml:space="preserve">Наименование муниципальной услуги:                      </t>
    </r>
    <r>
      <rPr>
        <b/>
        <sz val="9"/>
        <rFont val="Arial"/>
        <family val="2"/>
      </rPr>
      <t>Организация капитального ремонта, ремонта и содержания автомобильных дорог общего пользования и искуственных сооружений в их составе (15.038.1)</t>
    </r>
  </si>
  <si>
    <t>Выполнене работ в соответствии с классификацией работ по  содержанию автомобильных дорог на территории муниципального района (гп Хотьково)                                    уникальный номер работы 522122Ф.99.1.АШ16АА02000  технический номер:15038100300000000009100</t>
  </si>
  <si>
    <t xml:space="preserve">Итого по СПМР </t>
  </si>
  <si>
    <t xml:space="preserve">Итого по гп  Сергиев Посад </t>
  </si>
  <si>
    <t>Итого по гп Хотьково</t>
  </si>
  <si>
    <t>Выполнение работ в соответствии с классификацией работ по капитальному ремонту автомобильных дорог на территории муниципального района                уникальный номер работы 522122Ф.99.1.АШ16АА00000  технический номер:15038100100000000001100</t>
  </si>
  <si>
    <t>Выполнение работ в соответствии с классификацией работ по  ремонту автомобильных дорог на территории муниципального района                                     уникальный номер работы 522122Ф.99.1.АШ16АА01000  технический номер:15038100200000000000100</t>
  </si>
  <si>
    <t>Выполнение работ в соответствии с классификацией работ по  содержанию автомобильных дорог на территории муниципального района                                     уникальный номер работы 522122Ф.99.1.АШ16АА02000  технический номер:15038100300000000009100</t>
  </si>
  <si>
    <t>Выполнение работ в соответствии с классификацией работ по капитальному ремонту автомобильных дорог на территории муниципального района                                    (гп Сергиев Посад)                                                                          уникальный номер работы 522122Ф.99.1.АШ16АА00000  технический номер:15038100100000000001100</t>
  </si>
  <si>
    <t>от 11.02.2019 № 293-ПГ</t>
  </si>
  <si>
    <t>от 11.02.2019 №293-ПГ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</si>
</sst>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#,##0.0"/>
    <numFmt numFmtId="182" formatCode="0.0"/>
    <numFmt numFmtId="183" formatCode="0.000"/>
    <numFmt numFmtId="184" formatCode="0.0000"/>
  </numFmts>
  <fonts count="45">
    <font>
      <sz val="9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2" borderId="0" xfId="0" applyFont="1" applyFill="1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2" borderId="10" xfId="0" applyFont="1" applyFill="1" applyBorder="1" applyAlignment="1">
      <alignment horizontal="center" vertical="justify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5" fillId="32" borderId="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32" borderId="0" xfId="0" applyFont="1" applyFill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75" zoomScaleNormal="75" zoomScaleSheetLayoutView="75" workbookViewId="0" topLeftCell="A49">
      <selection activeCell="M6" sqref="M6:N6"/>
    </sheetView>
  </sheetViews>
  <sheetFormatPr defaultColWidth="9.140625" defaultRowHeight="12"/>
  <cols>
    <col min="1" max="1" width="4.57421875" style="3" customWidth="1"/>
    <col min="2" max="2" width="48.00390625" style="3" customWidth="1"/>
    <col min="3" max="3" width="13.28125" style="18" hidden="1" customWidth="1"/>
    <col min="4" max="4" width="12.140625" style="18" customWidth="1"/>
    <col min="5" max="5" width="12.8515625" style="18" hidden="1" customWidth="1"/>
    <col min="6" max="6" width="13.8515625" style="18" customWidth="1"/>
    <col min="7" max="7" width="12.8515625" style="18" hidden="1" customWidth="1"/>
    <col min="8" max="8" width="14.57421875" style="18" customWidth="1"/>
    <col min="9" max="9" width="11.8515625" style="18" hidden="1" customWidth="1"/>
    <col min="10" max="10" width="15.8515625" style="18" customWidth="1"/>
    <col min="11" max="11" width="14.28125" style="28" customWidth="1"/>
    <col min="12" max="12" width="16.28125" style="20" customWidth="1"/>
    <col min="13" max="13" width="22.28125" style="29" customWidth="1"/>
    <col min="14" max="14" width="22.140625" style="0" customWidth="1"/>
  </cols>
  <sheetData>
    <row r="1" spans="11:14" s="18" customFormat="1" ht="15.75">
      <c r="K1" s="28"/>
      <c r="L1" s="20"/>
      <c r="M1" s="65" t="s">
        <v>24</v>
      </c>
      <c r="N1" s="65"/>
    </row>
    <row r="2" spans="11:14" s="18" customFormat="1" ht="15.75">
      <c r="K2" s="28"/>
      <c r="L2" s="20"/>
      <c r="M2" s="65" t="s">
        <v>25</v>
      </c>
      <c r="N2" s="65"/>
    </row>
    <row r="3" spans="11:14" s="18" customFormat="1" ht="15.75">
      <c r="K3" s="28"/>
      <c r="L3" s="20"/>
      <c r="M3" s="65" t="s">
        <v>0</v>
      </c>
      <c r="N3" s="65"/>
    </row>
    <row r="4" spans="11:14" s="18" customFormat="1" ht="15.75">
      <c r="K4" s="28"/>
      <c r="L4" s="20"/>
      <c r="M4" s="65" t="s">
        <v>1</v>
      </c>
      <c r="N4" s="65"/>
    </row>
    <row r="5" spans="11:14" s="18" customFormat="1" ht="15.75">
      <c r="K5" s="28"/>
      <c r="L5" s="20"/>
      <c r="M5" s="64"/>
      <c r="N5" s="63"/>
    </row>
    <row r="6" spans="11:14" s="18" customFormat="1" ht="15.75">
      <c r="K6" s="28"/>
      <c r="L6" s="20"/>
      <c r="M6" s="65" t="s">
        <v>44</v>
      </c>
      <c r="N6" s="65"/>
    </row>
    <row r="7" spans="11:13" s="18" customFormat="1" ht="12.75">
      <c r="K7" s="28"/>
      <c r="L7" s="20"/>
      <c r="M7" s="29"/>
    </row>
    <row r="8" spans="1:15" s="18" customFormat="1" ht="12.75" customHeight="1">
      <c r="A8" s="66" t="s">
        <v>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21"/>
    </row>
    <row r="9" spans="1:15" s="18" customFormat="1" ht="12.75" customHeight="1">
      <c r="A9" s="66" t="s">
        <v>26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21"/>
    </row>
    <row r="10" spans="1:15" s="18" customFormat="1" ht="12.75" customHeight="1">
      <c r="A10" s="66" t="s">
        <v>28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21"/>
    </row>
    <row r="11" spans="1:15" s="18" customFormat="1" ht="12.75" customHeight="1">
      <c r="A11" s="66" t="s">
        <v>33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21"/>
    </row>
    <row r="12" spans="6:13" s="18" customFormat="1" ht="12.75">
      <c r="F12" s="68"/>
      <c r="G12" s="68"/>
      <c r="H12" s="68"/>
      <c r="I12" s="68"/>
      <c r="J12" s="68"/>
      <c r="K12" s="28"/>
      <c r="L12" s="20"/>
      <c r="M12" s="29"/>
    </row>
    <row r="13" spans="1:14" s="18" customFormat="1" ht="48" customHeight="1">
      <c r="A13" s="67" t="s">
        <v>3</v>
      </c>
      <c r="B13" s="70" t="s">
        <v>35</v>
      </c>
      <c r="C13" s="27"/>
      <c r="D13" s="67" t="s">
        <v>4</v>
      </c>
      <c r="E13" s="67"/>
      <c r="F13" s="67"/>
      <c r="G13" s="67"/>
      <c r="H13" s="67"/>
      <c r="I13" s="67"/>
      <c r="J13" s="67"/>
      <c r="K13" s="74" t="s">
        <v>8</v>
      </c>
      <c r="L13" s="75"/>
      <c r="M13" s="72" t="s">
        <v>23</v>
      </c>
      <c r="N13" s="72" t="s">
        <v>9</v>
      </c>
    </row>
    <row r="14" spans="1:14" s="18" customFormat="1" ht="122.25" customHeight="1">
      <c r="A14" s="67"/>
      <c r="B14" s="71"/>
      <c r="C14" s="27" t="s">
        <v>18</v>
      </c>
      <c r="D14" s="17" t="s">
        <v>19</v>
      </c>
      <c r="E14" s="17" t="s">
        <v>20</v>
      </c>
      <c r="F14" s="17" t="s">
        <v>21</v>
      </c>
      <c r="G14" s="17" t="s">
        <v>17</v>
      </c>
      <c r="H14" s="17" t="s">
        <v>14</v>
      </c>
      <c r="I14" s="22" t="s">
        <v>7</v>
      </c>
      <c r="J14" s="17" t="s">
        <v>15</v>
      </c>
      <c r="K14" s="30" t="s">
        <v>30</v>
      </c>
      <c r="L14" s="23" t="s">
        <v>16</v>
      </c>
      <c r="M14" s="73"/>
      <c r="N14" s="73"/>
    </row>
    <row r="15" spans="1:14" ht="12.75">
      <c r="A15" s="7">
        <v>1</v>
      </c>
      <c r="B15" s="4">
        <v>2</v>
      </c>
      <c r="C15" s="32"/>
      <c r="D15" s="32">
        <v>3</v>
      </c>
      <c r="E15" s="32"/>
      <c r="F15" s="32">
        <v>4</v>
      </c>
      <c r="G15" s="32"/>
      <c r="H15" s="32">
        <v>5</v>
      </c>
      <c r="I15" s="32"/>
      <c r="J15" s="32">
        <v>6</v>
      </c>
      <c r="K15" s="31">
        <v>7</v>
      </c>
      <c r="L15" s="40">
        <v>8</v>
      </c>
      <c r="M15" s="41">
        <v>9</v>
      </c>
      <c r="N15" s="42">
        <v>10</v>
      </c>
    </row>
    <row r="16" spans="1:14" ht="60">
      <c r="A16" s="7">
        <v>1</v>
      </c>
      <c r="B16" s="43" t="s">
        <v>40</v>
      </c>
      <c r="C16" s="32"/>
      <c r="D16" s="48">
        <v>0</v>
      </c>
      <c r="E16" s="48"/>
      <c r="F16" s="48">
        <v>0</v>
      </c>
      <c r="G16" s="48"/>
      <c r="H16" s="48">
        <v>0</v>
      </c>
      <c r="I16" s="48"/>
      <c r="J16" s="48">
        <v>0</v>
      </c>
      <c r="K16" s="50">
        <v>0</v>
      </c>
      <c r="L16" s="50">
        <v>0</v>
      </c>
      <c r="M16" s="50">
        <v>0</v>
      </c>
      <c r="N16" s="57">
        <v>0</v>
      </c>
    </row>
    <row r="17" spans="1:14" ht="60">
      <c r="A17" s="7">
        <v>2</v>
      </c>
      <c r="B17" s="43" t="s">
        <v>41</v>
      </c>
      <c r="C17" s="32"/>
      <c r="D17" s="48">
        <v>0</v>
      </c>
      <c r="E17" s="32"/>
      <c r="F17" s="48">
        <v>0</v>
      </c>
      <c r="G17" s="32"/>
      <c r="H17" s="48">
        <v>2198.9</v>
      </c>
      <c r="I17" s="32"/>
      <c r="J17" s="48">
        <v>2198.9</v>
      </c>
      <c r="K17" s="31">
        <v>10.3</v>
      </c>
      <c r="L17" s="50">
        <v>21989</v>
      </c>
      <c r="M17" s="50">
        <v>0</v>
      </c>
      <c r="N17" s="57">
        <v>21989</v>
      </c>
    </row>
    <row r="18" spans="1:14" ht="60">
      <c r="A18" s="7">
        <v>3</v>
      </c>
      <c r="B18" s="43" t="s">
        <v>42</v>
      </c>
      <c r="C18" s="32"/>
      <c r="D18" s="32">
        <v>11.52</v>
      </c>
      <c r="E18" s="32"/>
      <c r="F18" s="48">
        <v>0</v>
      </c>
      <c r="G18" s="32"/>
      <c r="H18" s="32">
        <v>8.86</v>
      </c>
      <c r="I18" s="32"/>
      <c r="J18" s="32">
        <f>SUM(D18+H18)</f>
        <v>20.38</v>
      </c>
      <c r="K18" s="31">
        <v>1914</v>
      </c>
      <c r="L18" s="50">
        <f>SUM(J18*K18)</f>
        <v>39007.32</v>
      </c>
      <c r="M18" s="50">
        <v>570.28</v>
      </c>
      <c r="N18" s="57">
        <v>39577.6</v>
      </c>
    </row>
    <row r="19" spans="1:14" ht="20.25" customHeight="1">
      <c r="A19" s="7"/>
      <c r="B19" s="61" t="s">
        <v>37</v>
      </c>
      <c r="C19" s="32"/>
      <c r="D19" s="48">
        <f>SUM(D16:D18)</f>
        <v>11.52</v>
      </c>
      <c r="E19" s="32"/>
      <c r="F19" s="48">
        <f>SUM(F16:F18)</f>
        <v>0</v>
      </c>
      <c r="G19" s="32"/>
      <c r="H19" s="48">
        <f>SUM(H16:H18)</f>
        <v>2207.76</v>
      </c>
      <c r="I19" s="32"/>
      <c r="J19" s="48">
        <f>SUM(J16:J18)</f>
        <v>2219.28</v>
      </c>
      <c r="K19" s="58">
        <f>SUM(K16:K18)</f>
        <v>1924.3</v>
      </c>
      <c r="L19" s="59">
        <f>SUM(L16:L18)</f>
        <v>60996.32</v>
      </c>
      <c r="M19" s="59">
        <f>SUM(M16:M18)</f>
        <v>570.28</v>
      </c>
      <c r="N19" s="60">
        <f>SUM(N16:N18)</f>
        <v>61566.6</v>
      </c>
    </row>
    <row r="20" spans="1:14" ht="81.75" customHeight="1">
      <c r="A20" s="7">
        <v>4</v>
      </c>
      <c r="B20" s="43" t="s">
        <v>43</v>
      </c>
      <c r="C20" s="32"/>
      <c r="D20" s="48">
        <v>0</v>
      </c>
      <c r="E20" s="48"/>
      <c r="F20" s="48">
        <v>0</v>
      </c>
      <c r="G20" s="48"/>
      <c r="H20" s="48">
        <v>0</v>
      </c>
      <c r="I20" s="48"/>
      <c r="J20" s="48">
        <v>0</v>
      </c>
      <c r="K20" s="50">
        <v>0</v>
      </c>
      <c r="L20" s="50">
        <v>0</v>
      </c>
      <c r="M20" s="50">
        <v>0</v>
      </c>
      <c r="N20" s="57">
        <v>0</v>
      </c>
    </row>
    <row r="21" spans="1:14" ht="60">
      <c r="A21" s="7">
        <v>5</v>
      </c>
      <c r="B21" s="43" t="s">
        <v>41</v>
      </c>
      <c r="C21" s="32"/>
      <c r="D21" s="48">
        <v>0</v>
      </c>
      <c r="E21" s="32"/>
      <c r="F21" s="48">
        <v>0</v>
      </c>
      <c r="G21" s="32"/>
      <c r="H21" s="48">
        <v>2986.7</v>
      </c>
      <c r="I21" s="32"/>
      <c r="J21" s="48">
        <v>2986.7</v>
      </c>
      <c r="K21" s="31">
        <v>8</v>
      </c>
      <c r="L21" s="50">
        <v>23893.6</v>
      </c>
      <c r="M21" s="50">
        <v>0</v>
      </c>
      <c r="N21" s="57">
        <v>23893.6</v>
      </c>
    </row>
    <row r="22" spans="1:14" ht="60">
      <c r="A22" s="7">
        <v>6</v>
      </c>
      <c r="B22" s="43" t="s">
        <v>42</v>
      </c>
      <c r="C22" s="32"/>
      <c r="D22" s="32">
        <v>25.93</v>
      </c>
      <c r="E22" s="32"/>
      <c r="F22" s="48">
        <v>0</v>
      </c>
      <c r="G22" s="32"/>
      <c r="H22" s="32">
        <v>28.4</v>
      </c>
      <c r="I22" s="32"/>
      <c r="J22" s="32">
        <f>SUM(D22+H22)</f>
        <v>54.33</v>
      </c>
      <c r="K22" s="31">
        <v>1157</v>
      </c>
      <c r="L22" s="50">
        <v>62859.81</v>
      </c>
      <c r="M22" s="50">
        <v>9.09</v>
      </c>
      <c r="N22" s="57">
        <v>62868.9</v>
      </c>
    </row>
    <row r="23" spans="1:14" ht="18.75" customHeight="1">
      <c r="A23" s="7"/>
      <c r="B23" s="62" t="s">
        <v>38</v>
      </c>
      <c r="C23" s="32"/>
      <c r="D23" s="48">
        <f>SUM(D20:D22)</f>
        <v>25.93</v>
      </c>
      <c r="E23" s="32"/>
      <c r="F23" s="48">
        <f>SUM(F20:F22)</f>
        <v>0</v>
      </c>
      <c r="G23" s="32"/>
      <c r="H23" s="48">
        <f>SUM(H20:H22)</f>
        <v>3015.1</v>
      </c>
      <c r="I23" s="32"/>
      <c r="J23" s="48">
        <f>SUM(J20:J22)</f>
        <v>3041.0299999999997</v>
      </c>
      <c r="K23" s="31">
        <f>SUM(K20:K22)</f>
        <v>1165</v>
      </c>
      <c r="L23" s="50">
        <f>SUM(L20:L22)</f>
        <v>86753.41</v>
      </c>
      <c r="M23" s="50">
        <f>SUM(M20:M22)</f>
        <v>9.09</v>
      </c>
      <c r="N23" s="57">
        <f>SUM(N20:N22)</f>
        <v>86762.5</v>
      </c>
    </row>
    <row r="24" spans="1:14" ht="76.5" customHeight="1">
      <c r="A24" s="7">
        <v>7</v>
      </c>
      <c r="B24" s="43" t="s">
        <v>36</v>
      </c>
      <c r="C24" s="19" t="e">
        <f>#REF!+#REF!</f>
        <v>#REF!</v>
      </c>
      <c r="D24" s="47">
        <v>20.21</v>
      </c>
      <c r="E24" s="19" t="e">
        <f>#REF!+#REF!</f>
        <v>#REF!</v>
      </c>
      <c r="F24" s="47">
        <v>0</v>
      </c>
      <c r="G24" s="19" t="e">
        <f>#REF!+#REF!</f>
        <v>#REF!</v>
      </c>
      <c r="H24" s="47">
        <v>4.18</v>
      </c>
      <c r="I24" s="26">
        <f>K24</f>
        <v>615</v>
      </c>
      <c r="J24" s="32">
        <f>SUM(D24+H24)</f>
        <v>24.39</v>
      </c>
      <c r="K24" s="31">
        <v>615</v>
      </c>
      <c r="L24" s="47">
        <v>15000</v>
      </c>
      <c r="M24" s="47">
        <v>0</v>
      </c>
      <c r="N24" s="53">
        <v>15000</v>
      </c>
    </row>
    <row r="25" spans="1:14" ht="19.5" customHeight="1">
      <c r="A25" s="6"/>
      <c r="B25" s="43" t="s">
        <v>39</v>
      </c>
      <c r="C25" s="19"/>
      <c r="D25" s="47">
        <f>SUM(D24)</f>
        <v>20.21</v>
      </c>
      <c r="E25" s="19"/>
      <c r="F25" s="47">
        <f>SUM(F24)</f>
        <v>0</v>
      </c>
      <c r="G25" s="19"/>
      <c r="H25" s="47">
        <f>SUM(H24)</f>
        <v>4.18</v>
      </c>
      <c r="I25" s="26"/>
      <c r="J25" s="32">
        <f>SUM(J24)</f>
        <v>24.39</v>
      </c>
      <c r="K25" s="31">
        <f>SUM(K24)</f>
        <v>615</v>
      </c>
      <c r="L25" s="47">
        <f>SUM(L24)</f>
        <v>15000</v>
      </c>
      <c r="M25" s="47">
        <f>SUM(M24)</f>
        <v>0</v>
      </c>
      <c r="N25" s="53">
        <f>SUM(N24)</f>
        <v>15000</v>
      </c>
    </row>
    <row r="26" spans="1:14" ht="12.75">
      <c r="A26" s="14"/>
      <c r="B26" s="5" t="s">
        <v>29</v>
      </c>
      <c r="C26" s="33"/>
      <c r="D26" s="49">
        <f>SUM(D19+D23+D25)</f>
        <v>57.660000000000004</v>
      </c>
      <c r="E26" s="44"/>
      <c r="F26" s="48">
        <f>SUM(F19+F23+F25)</f>
        <v>0</v>
      </c>
      <c r="G26" s="45"/>
      <c r="H26" s="49">
        <f>SUM(H19+H23+H25)</f>
        <v>5227.040000000001</v>
      </c>
      <c r="I26" s="45"/>
      <c r="J26" s="49">
        <f>SUM(J19+J23+J25)</f>
        <v>5284.7</v>
      </c>
      <c r="K26" s="39">
        <f>SUM(K19+K23+K25)</f>
        <v>3704.3</v>
      </c>
      <c r="L26" s="48">
        <f>SUM(L19+L23+L25)</f>
        <v>162749.73</v>
      </c>
      <c r="M26" s="51">
        <f>SUM(M19+M23+M25)</f>
        <v>579.37</v>
      </c>
      <c r="N26" s="54">
        <f>SUM(N19+N23+N25)</f>
        <v>163329.1</v>
      </c>
    </row>
    <row r="27" spans="1:14" ht="12.75">
      <c r="A27" s="12"/>
      <c r="B27" s="15"/>
      <c r="C27" s="34"/>
      <c r="D27" s="34"/>
      <c r="E27" s="34"/>
      <c r="F27" s="35"/>
      <c r="G27" s="35"/>
      <c r="H27" s="35"/>
      <c r="I27" s="35"/>
      <c r="J27" s="35"/>
      <c r="K27" s="35"/>
      <c r="L27" s="35"/>
      <c r="M27" s="36"/>
      <c r="N27" s="16"/>
    </row>
    <row r="28" spans="1:14" s="9" customFormat="1" ht="15.7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1:14" s="9" customFormat="1" ht="18.7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4" s="9" customFormat="1" ht="12.75" customHeight="1">
      <c r="A30" s="12"/>
      <c r="B30" s="12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7"/>
      <c r="N30" s="13"/>
    </row>
    <row r="31" spans="1:12" ht="12.75">
      <c r="A31" s="11"/>
      <c r="B31" s="11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12.75">
      <c r="A32" s="11"/>
      <c r="B32" s="11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2.75">
      <c r="A33" s="11"/>
      <c r="B33" s="11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12.75">
      <c r="A34" s="11"/>
      <c r="B34" s="11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12.75">
      <c r="A35" s="11"/>
      <c r="B35" s="11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12.75">
      <c r="A36" s="11"/>
      <c r="B36" s="11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ht="12.75">
      <c r="A37" s="11"/>
      <c r="B37" s="11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2.75">
      <c r="A38" s="11"/>
      <c r="B38" s="11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2.75">
      <c r="A39" s="11"/>
      <c r="B39" s="11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2.75">
      <c r="A40" s="11"/>
      <c r="B40" s="11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2.75">
      <c r="A41" s="11"/>
      <c r="B41" s="11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2.75">
      <c r="A42" s="11"/>
      <c r="B42" s="11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12.75">
      <c r="A43" s="11"/>
      <c r="B43" s="11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12.75">
      <c r="A44" s="11"/>
      <c r="B44" s="11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ht="12.75">
      <c r="A45" s="11"/>
      <c r="B45" s="11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12.75">
      <c r="A46" s="11"/>
      <c r="B46" s="11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ht="12.75">
      <c r="A47" s="11"/>
      <c r="B47" s="11"/>
      <c r="C47" s="38"/>
      <c r="D47" s="38"/>
      <c r="E47" s="38"/>
      <c r="F47" s="38"/>
      <c r="G47" s="38"/>
      <c r="H47" s="38"/>
      <c r="I47" s="38"/>
      <c r="J47" s="38"/>
      <c r="K47" s="38"/>
      <c r="L47" s="38"/>
    </row>
  </sheetData>
  <sheetProtection/>
  <mergeCells count="17">
    <mergeCell ref="A10:N10"/>
    <mergeCell ref="A11:N11"/>
    <mergeCell ref="D13:J13"/>
    <mergeCell ref="F12:J12"/>
    <mergeCell ref="A28:N29"/>
    <mergeCell ref="A13:A14"/>
    <mergeCell ref="B13:B14"/>
    <mergeCell ref="M13:M14"/>
    <mergeCell ref="N13:N14"/>
    <mergeCell ref="K13:L13"/>
    <mergeCell ref="M1:N1"/>
    <mergeCell ref="M2:N2"/>
    <mergeCell ref="M3:N3"/>
    <mergeCell ref="M4:N4"/>
    <mergeCell ref="M6:N6"/>
    <mergeCell ref="A9:N9"/>
    <mergeCell ref="A8:N8"/>
  </mergeCells>
  <printOptions horizontalCentered="1"/>
  <pageMargins left="0" right="0" top="1.3385826771653544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="75" zoomScaleSheetLayoutView="75" workbookViewId="0" topLeftCell="A1">
      <selection activeCell="E6" sqref="E6"/>
    </sheetView>
  </sheetViews>
  <sheetFormatPr defaultColWidth="9.140625" defaultRowHeight="12"/>
  <cols>
    <col min="1" max="1" width="10.57421875" style="0" customWidth="1"/>
    <col min="2" max="2" width="30.7109375" style="0" customWidth="1"/>
    <col min="3" max="3" width="21.8515625" style="0" customWidth="1"/>
    <col min="4" max="4" width="27.00390625" style="0" customWidth="1"/>
    <col min="5" max="5" width="25.57421875" style="0" customWidth="1"/>
  </cols>
  <sheetData>
    <row r="1" ht="12">
      <c r="E1" s="25" t="s">
        <v>24</v>
      </c>
    </row>
    <row r="2" ht="12">
      <c r="E2" s="25" t="s">
        <v>25</v>
      </c>
    </row>
    <row r="3" ht="12">
      <c r="E3" t="s">
        <v>0</v>
      </c>
    </row>
    <row r="4" ht="12">
      <c r="E4" t="s">
        <v>1</v>
      </c>
    </row>
    <row r="6" ht="12">
      <c r="E6" s="25" t="s">
        <v>45</v>
      </c>
    </row>
    <row r="8" spans="1:12" ht="12">
      <c r="A8" s="76" t="s">
        <v>2</v>
      </c>
      <c r="B8" s="76"/>
      <c r="C8" s="76"/>
      <c r="D8" s="76"/>
      <c r="E8" s="76"/>
      <c r="F8" s="1"/>
      <c r="G8" s="1"/>
      <c r="H8" s="1"/>
      <c r="I8" s="1"/>
      <c r="J8" s="1"/>
      <c r="K8" s="1"/>
      <c r="L8" s="1"/>
    </row>
    <row r="9" spans="1:12" ht="12">
      <c r="A9" s="76" t="s">
        <v>5</v>
      </c>
      <c r="B9" s="76"/>
      <c r="C9" s="76"/>
      <c r="D9" s="76"/>
      <c r="E9" s="76"/>
      <c r="F9" s="1"/>
      <c r="G9" s="1"/>
      <c r="H9" s="1"/>
      <c r="I9" s="1"/>
      <c r="J9" s="1"/>
      <c r="K9" s="1"/>
      <c r="L9" s="1"/>
    </row>
    <row r="10" spans="1:12" ht="12">
      <c r="A10" s="76" t="s">
        <v>26</v>
      </c>
      <c r="B10" s="76"/>
      <c r="C10" s="76"/>
      <c r="D10" s="76"/>
      <c r="E10" s="76"/>
      <c r="F10" s="1"/>
      <c r="G10" s="1"/>
      <c r="H10" s="1"/>
      <c r="I10" s="1"/>
      <c r="J10" s="1"/>
      <c r="K10" s="1"/>
      <c r="L10" s="1"/>
    </row>
    <row r="11" spans="1:12" ht="12">
      <c r="A11" s="77" t="s">
        <v>27</v>
      </c>
      <c r="B11" s="77"/>
      <c r="C11" s="77"/>
      <c r="D11" s="77"/>
      <c r="E11" s="77"/>
      <c r="F11" s="1"/>
      <c r="G11" s="1"/>
      <c r="H11" s="1"/>
      <c r="I11" s="1"/>
      <c r="J11" s="1"/>
      <c r="K11" s="1"/>
      <c r="L11" s="1"/>
    </row>
    <row r="12" spans="1:12" ht="12">
      <c r="A12" s="76" t="s">
        <v>34</v>
      </c>
      <c r="B12" s="76"/>
      <c r="C12" s="76"/>
      <c r="D12" s="76"/>
      <c r="E12" s="76"/>
      <c r="F12" s="1"/>
      <c r="G12" s="1"/>
      <c r="H12" s="1"/>
      <c r="I12" s="1"/>
      <c r="J12" s="1"/>
      <c r="K12" s="1"/>
      <c r="L12" s="1"/>
    </row>
    <row r="14" spans="1:5" ht="24" customHeight="1">
      <c r="A14" s="79" t="s">
        <v>3</v>
      </c>
      <c r="B14" s="84" t="s">
        <v>6</v>
      </c>
      <c r="C14" s="79" t="s">
        <v>10</v>
      </c>
      <c r="D14" s="79"/>
      <c r="E14" s="79"/>
    </row>
    <row r="15" spans="1:5" ht="70.5" customHeight="1">
      <c r="A15" s="79"/>
      <c r="B15" s="84"/>
      <c r="C15" s="2" t="s">
        <v>11</v>
      </c>
      <c r="D15" s="2" t="s">
        <v>12</v>
      </c>
      <c r="E15" s="2" t="s">
        <v>13</v>
      </c>
    </row>
    <row r="16" spans="1:5" ht="30.75" customHeight="1">
      <c r="A16" s="24">
        <v>1</v>
      </c>
      <c r="B16" s="81"/>
      <c r="C16" s="82"/>
      <c r="D16" s="82"/>
      <c r="E16" s="83"/>
    </row>
    <row r="17" spans="1:5" ht="30.75" customHeight="1">
      <c r="A17" s="24">
        <v>1</v>
      </c>
      <c r="B17" s="5" t="s">
        <v>31</v>
      </c>
      <c r="C17" s="56">
        <v>503.44</v>
      </c>
      <c r="D17" s="56">
        <v>66.84</v>
      </c>
      <c r="E17" s="46">
        <f>SUM(C17:D17)</f>
        <v>570.28</v>
      </c>
    </row>
    <row r="18" spans="1:5" ht="40.5" customHeight="1">
      <c r="A18" s="6">
        <v>2</v>
      </c>
      <c r="B18" s="5" t="s">
        <v>32</v>
      </c>
      <c r="C18" s="52">
        <v>0</v>
      </c>
      <c r="D18" s="52">
        <v>9.09</v>
      </c>
      <c r="E18" s="55">
        <f>C18+D18</f>
        <v>9.09</v>
      </c>
    </row>
    <row r="19" spans="1:7" ht="12">
      <c r="A19" s="8"/>
      <c r="B19" s="8" t="s">
        <v>22</v>
      </c>
      <c r="C19" s="55">
        <f>SUM(C17:C18)</f>
        <v>503.44</v>
      </c>
      <c r="D19" s="55">
        <f>SUM(D17:D18)</f>
        <v>75.93</v>
      </c>
      <c r="E19" s="55">
        <f>SUM(E17:E18)</f>
        <v>579.37</v>
      </c>
      <c r="F19" s="10"/>
      <c r="G19" s="10"/>
    </row>
    <row r="20" spans="1:7" ht="12">
      <c r="A20" s="80"/>
      <c r="B20" s="80"/>
      <c r="C20" s="80"/>
      <c r="D20" s="80"/>
      <c r="E20" s="80"/>
      <c r="F20" s="10"/>
      <c r="G20" s="10"/>
    </row>
    <row r="21" spans="1:7" ht="30" customHeight="1">
      <c r="A21" s="80"/>
      <c r="B21" s="80"/>
      <c r="C21" s="80"/>
      <c r="D21" s="80"/>
      <c r="E21" s="80"/>
      <c r="F21" s="10"/>
      <c r="G21" s="10"/>
    </row>
    <row r="22" spans="1:7" ht="12">
      <c r="A22" s="78"/>
      <c r="B22" s="78"/>
      <c r="C22" s="78"/>
      <c r="D22" s="78"/>
      <c r="E22" s="78"/>
      <c r="F22" s="10"/>
      <c r="G22" s="10"/>
    </row>
  </sheetData>
  <sheetProtection/>
  <mergeCells count="11">
    <mergeCell ref="B14:B15"/>
    <mergeCell ref="A12:E12"/>
    <mergeCell ref="A8:E8"/>
    <mergeCell ref="A9:E9"/>
    <mergeCell ref="A10:E10"/>
    <mergeCell ref="A11:E11"/>
    <mergeCell ref="A22:E22"/>
    <mergeCell ref="C14:E14"/>
    <mergeCell ref="A20:E21"/>
    <mergeCell ref="B16:E16"/>
    <mergeCell ref="A14:A15"/>
  </mergeCells>
  <printOptions/>
  <pageMargins left="0.9448818897637796" right="0.35433070866141736" top="0.7874015748031497" bottom="0.787401574803149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Бахирева</cp:lastModifiedBy>
  <cp:lastPrinted>2019-01-23T12:20:26Z</cp:lastPrinted>
  <dcterms:created xsi:type="dcterms:W3CDTF">2012-07-02T11:45:50Z</dcterms:created>
  <dcterms:modified xsi:type="dcterms:W3CDTF">2019-02-11T11:38:09Z</dcterms:modified>
  <cp:category/>
  <cp:version/>
  <cp:contentType/>
  <cp:contentStatus/>
</cp:coreProperties>
</file>