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оект 2019" sheetId="1" r:id="rId1"/>
  </sheets>
  <definedNames>
    <definedName name="_xlnm.Print_Titles" localSheetId="0">'Проект 2019'!$12:$13</definedName>
    <definedName name="_xlnm.Print_Area" localSheetId="0">'Проект 2019'!$A$1:$E$84</definedName>
  </definedNames>
  <calcPr fullCalcOnLoad="1"/>
</workbook>
</file>

<file path=xl/sharedStrings.xml><?xml version="1.0" encoding="utf-8"?>
<sst xmlns="http://schemas.openxmlformats.org/spreadsheetml/2006/main" count="151" uniqueCount="150">
  <si>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</si>
  <si>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</si>
  <si>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</si>
  <si>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</si>
  <si>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Единый налог на вмененный доход для отдельных видов деятельности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</si>
  <si>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</si>
  <si>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</si>
  <si>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</si>
  <si>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</si>
  <si>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</si>
  <si>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</si>
  <si>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</si>
  <si>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</si>
  <si>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</si>
  <si>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</si>
  <si>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</si>
  <si>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</si>
  <si>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</si>
  <si>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</si>
  <si>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</si>
  <si>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</si>
  <si>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</si>
  <si>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</si>
  <si>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</si>
  <si>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</si>
  <si>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</si>
  <si>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</si>
  <si>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</si>
  <si>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</si>
  <si>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</si>
  <si>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</si>
  <si>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</si>
  <si>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</si>
  <si>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 xml:space="preserve">Сергиево-Посадского </t>
  </si>
  <si>
    <t>Московской области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</si>
  <si>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</si>
  <si>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</si>
  <si>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</si>
  <si>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</si>
  <si>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</si>
  <si>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</si>
  <si>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</si>
  <si>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</si>
  <si>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</si>
  <si>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</si>
  <si>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</si>
  <si>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</si>
  <si>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</si>
  <si>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</si>
  <si>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</si>
  <si>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</si>
  <si>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</si>
  <si>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</si>
  <si>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</si>
  <si>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</si>
  <si>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</si>
  <si>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929 202 25466 04 0000 150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</si>
  <si>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</si>
  <si>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929 2 02 29999 04 0000 150</t>
  </si>
  <si>
    <t xml:space="preserve">Прочие субсидии бюджетам городских округов
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</si>
  <si>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</si>
  <si>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929 2 02 27112 04 0000 150</t>
  </si>
  <si>
    <t>929 2 02 25497 04 0000 150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</si>
  <si>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</si>
  <si>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</si>
  <si>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</si>
  <si>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</si>
  <si>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</si>
  <si>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</si>
  <si>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929 2 02 25555 04 0000 150</t>
  </si>
  <si>
    <t xml:space="preserve">Субсидии бюджетам городских округов на реализацию программ формирования современной городской среды
</t>
  </si>
  <si>
    <t>929 2 02 30024 04 0000 150</t>
  </si>
  <si>
    <t xml:space="preserve">Субвенции бюджетам городских округов на выполнение передаваемых полномочий субъектов Российской Федерации
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</si>
  <si>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</si>
  <si>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</si>
  <si>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</si>
  <si>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Прочие субвенции бюджетам городских округов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</si>
  <si>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</si>
  <si>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</si>
  <si>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</si>
  <si>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</si>
  <si>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929 202 35176 04 0000 150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</si>
  <si>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
</t>
  </si>
  <si>
    <t>929 2 02 35120 04 0000 150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</si>
  <si>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</si>
  <si>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929 202 35469 04 0000 150</t>
  </si>
  <si>
    <t xml:space="preserve">Субвенции бюджетам городских округов на проведение Всероссийской переписи населения 2020 года
</t>
  </si>
  <si>
    <t>929 2 02 20302 04 0000 150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</si>
  <si>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</si>
  <si>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передаваемые бюджетам городских округов на создание модельных муниципальных библиотек</t>
  </si>
  <si>
    <t>929 2 02 45454 04 0000 150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</si>
  <si>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</si>
  <si>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</si>
  <si>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</si>
  <si>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</si>
  <si>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</si>
  <si>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</si>
  <si>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</si>
  <si>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</si>
  <si>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</si>
  <si>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</si>
  <si>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</si>
  <si>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</si>
  <si>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</si>
  <si>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</si>
  <si>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 xml:space="preserve">182 1 05 02000 02 0000 110 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</si>
  <si>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</si>
  <si>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</si>
  <si>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</si>
  <si>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</si>
  <si>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</si>
  <si>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</si>
  <si>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</si>
  <si>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</si>
  <si>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</si>
  <si>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</si>
  <si>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929 1 13 02995 00 0000 130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</si>
  <si>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</si>
  <si>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</si>
  <si>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</si>
  <si>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</si>
  <si>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</si>
  <si>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</si>
  <si>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</si>
  <si>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 xml:space="preserve">000 1 05 03000 01 0000 110 </t>
  </si>
  <si>
    <t>Единый сельскохозяйственный налог</t>
  </si>
  <si>
    <t xml:space="preserve"> 929 202 25210 04 0000 150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</si>
  <si>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</si>
  <si>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</si>
  <si>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929 2 02 35135 04 0000 150</t>
  </si>
  <si>
    <t>929 2 18 04010 04 0000 150</t>
  </si>
  <si>
    <t>Доходы бюджетов городских округов от возврата бюджетными учреждениями остатков субсидий прошлых лет</t>
  </si>
  <si>
    <t>План</t>
  </si>
  <si>
    <t>% исполнения</t>
  </si>
  <si>
    <t>Факт</t>
  </si>
  <si>
    <t>929 1 13 02064 04 0000 130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</si>
  <si>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</si>
  <si>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продажи квартир, находящихся в собственности городских округов</t>
  </si>
  <si>
    <t>929 1 14 01040 04 0000 410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</si>
  <si>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</si>
  <si>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929 2 19 60010 04 0000 150</t>
  </si>
  <si>
    <t>ОТЧЕТ</t>
  </si>
  <si>
    <t>929 2 02 30021 04 0000 150</t>
  </si>
  <si>
    <t>Субвенции бюджетам городских округов на ежемесячное денежное вознаграждение за классное руководство</t>
  </si>
  <si>
    <t>929 2 02 45424 04 0000 150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</si>
  <si>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</si>
  <si>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Утвержден</t>
  </si>
  <si>
    <t>постановлением главы</t>
  </si>
  <si>
    <t>Об исполнении бюджета Сергиево-Посадского городского округа по доходам  за 1 полугодие 2020 года</t>
  </si>
  <si>
    <t>от 05.08.2020 №1152-ПГ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</si>
</sst>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8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7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2.75"/>
  <cols>
    <col min="1" max="1" width="32.625" style="6" customWidth="1"/>
    <col min="2" max="2" width="49.00390625" style="1" customWidth="1"/>
    <col min="3" max="3" width="16.00390625" style="1" customWidth="1"/>
    <col min="4" max="4" width="17.75390625" style="1" customWidth="1"/>
    <col min="5" max="5" width="18.875" style="1" customWidth="1"/>
    <col min="6" max="6" width="9.125" style="1" customWidth="1"/>
    <col min="7" max="7" width="11.625" style="1" bestFit="1" customWidth="1"/>
    <col min="8" max="8" width="17.00390625" style="1" customWidth="1"/>
    <col min="9" max="9" width="24.75390625" style="1" customWidth="1"/>
    <col min="10" max="16384" width="9.125" style="1" customWidth="1"/>
  </cols>
  <sheetData>
    <row r="1" ht="15.75">
      <c r="D1" s="9" t="s">
        <v>146</v>
      </c>
    </row>
    <row r="2" ht="15.75">
      <c r="D2" s="9" t="s">
        <v>147</v>
      </c>
    </row>
    <row r="3" ht="15.75">
      <c r="D3" s="9" t="s">
        <v>33</v>
      </c>
    </row>
    <row r="4" ht="15.75">
      <c r="D4" s="9" t="s">
        <v>93</v>
      </c>
    </row>
    <row r="5" ht="15.75">
      <c r="D5" s="9" t="s">
        <v>34</v>
      </c>
    </row>
    <row r="6" ht="15.75">
      <c r="D6" s="1" t="s">
        <v>149</v>
      </c>
    </row>
    <row r="9" spans="1:5" s="8" customFormat="1" ht="22.5" customHeight="1">
      <c r="A9" s="56" t="s">
        <v>141</v>
      </c>
      <c r="B9" s="56"/>
      <c r="C9" s="56"/>
      <c r="D9" s="56"/>
      <c r="E9" s="56"/>
    </row>
    <row r="10" spans="1:5" s="8" customFormat="1" ht="22.5" customHeight="1">
      <c r="A10" s="53" t="s">
        <v>148</v>
      </c>
      <c r="B10" s="53"/>
      <c r="C10" s="53"/>
      <c r="D10" s="53"/>
      <c r="E10" s="53"/>
    </row>
    <row r="11" spans="2:5" ht="17.25" customHeight="1">
      <c r="B11" s="3"/>
      <c r="C11" s="7"/>
      <c r="E11" s="7" t="s">
        <v>35</v>
      </c>
    </row>
    <row r="12" spans="1:5" ht="28.5" customHeight="1">
      <c r="A12" s="13" t="s">
        <v>17</v>
      </c>
      <c r="B12" s="13" t="s">
        <v>16</v>
      </c>
      <c r="C12" s="13" t="s">
        <v>132</v>
      </c>
      <c r="D12" s="14" t="s">
        <v>134</v>
      </c>
      <c r="E12" s="14" t="s">
        <v>133</v>
      </c>
    </row>
    <row r="13" spans="1:5" s="2" customFormat="1" ht="18" customHeight="1">
      <c r="A13" s="13">
        <v>1</v>
      </c>
      <c r="B13" s="13">
        <v>2</v>
      </c>
      <c r="C13" s="13">
        <v>3</v>
      </c>
      <c r="D13" s="14">
        <v>4</v>
      </c>
      <c r="E13" s="14">
        <v>5</v>
      </c>
    </row>
    <row r="14" spans="1:5" s="2" customFormat="1" ht="42" customHeight="1">
      <c r="A14" s="13"/>
      <c r="B14" s="15" t="s">
        <v>21</v>
      </c>
      <c r="C14" s="42">
        <f>C15+C31</f>
        <v>5181821.7</v>
      </c>
      <c r="D14" s="42">
        <f>D15+D31</f>
        <v>2057988.9</v>
      </c>
      <c r="E14" s="42">
        <f>D14/C14*100</f>
        <v>39.71554829839089</v>
      </c>
    </row>
    <row r="15" spans="1:5" s="2" customFormat="1" ht="33" customHeight="1">
      <c r="A15" s="13" t="s">
        <v>8</v>
      </c>
      <c r="B15" s="15" t="s">
        <v>19</v>
      </c>
      <c r="C15" s="42">
        <f>C16+C19+C20+C28+C25</f>
        <v>4754622</v>
      </c>
      <c r="D15" s="42">
        <f>D16+D19+D20+D28+D25</f>
        <v>1827985.9</v>
      </c>
      <c r="E15" s="42">
        <f aca="true" t="shared" si="0" ref="E15:E79">D15/C15*100</f>
        <v>38.44650321308403</v>
      </c>
    </row>
    <row r="16" spans="1:5" ht="33" customHeight="1">
      <c r="A16" s="16" t="s">
        <v>36</v>
      </c>
      <c r="B16" s="15" t="s">
        <v>0</v>
      </c>
      <c r="C16" s="42">
        <f>C17+C18</f>
        <v>3206022</v>
      </c>
      <c r="D16" s="42">
        <f>D17+D18</f>
        <v>1301985</v>
      </c>
      <c r="E16" s="42">
        <f t="shared" si="0"/>
        <v>40.61060716364392</v>
      </c>
    </row>
    <row r="17" spans="1:5" ht="33" customHeight="1">
      <c r="A17" s="17" t="s">
        <v>101</v>
      </c>
      <c r="B17" s="18" t="s">
        <v>0</v>
      </c>
      <c r="C17" s="29">
        <f>881858+2323302-177447+862</f>
        <v>3028575</v>
      </c>
      <c r="D17" s="43">
        <v>1264846.2</v>
      </c>
      <c r="E17" s="29">
        <f t="shared" si="0"/>
        <v>41.76374037294767</v>
      </c>
    </row>
    <row r="18" spans="1:8" ht="120" customHeight="1">
      <c r="A18" s="17" t="s">
        <v>102</v>
      </c>
      <c r="B18" s="18" t="s">
        <v>37</v>
      </c>
      <c r="C18" s="29">
        <v>177447</v>
      </c>
      <c r="D18" s="44">
        <v>37138.8</v>
      </c>
      <c r="E18" s="29">
        <f t="shared" si="0"/>
        <v>20.92951698253563</v>
      </c>
      <c r="F18" s="4"/>
      <c r="G18" s="4"/>
      <c r="H18" s="4"/>
    </row>
    <row r="19" spans="1:5" ht="53.25" customHeight="1">
      <c r="A19" s="16" t="s">
        <v>103</v>
      </c>
      <c r="B19" s="15" t="s">
        <v>38</v>
      </c>
      <c r="C19" s="45">
        <v>92312</v>
      </c>
      <c r="D19" s="45">
        <v>38518.8</v>
      </c>
      <c r="E19" s="42">
        <f t="shared" si="0"/>
        <v>41.726752751538264</v>
      </c>
    </row>
    <row r="20" spans="1:5" ht="28.5" customHeight="1">
      <c r="A20" s="16" t="s">
        <v>5</v>
      </c>
      <c r="B20" s="15" t="s">
        <v>1</v>
      </c>
      <c r="C20" s="46">
        <f>C21+C22+C24+C23</f>
        <v>700042</v>
      </c>
      <c r="D20" s="46">
        <f>D21+D22+D24+D23</f>
        <v>269618.00000000006</v>
      </c>
      <c r="E20" s="42">
        <f t="shared" si="0"/>
        <v>38.51454627008095</v>
      </c>
    </row>
    <row r="21" spans="1:5" ht="42" customHeight="1">
      <c r="A21" s="19" t="s">
        <v>104</v>
      </c>
      <c r="B21" s="18" t="s">
        <v>123</v>
      </c>
      <c r="C21" s="38">
        <v>550509</v>
      </c>
      <c r="D21" s="47">
        <v>202038.7</v>
      </c>
      <c r="E21" s="29">
        <f t="shared" si="0"/>
        <v>36.70034459018836</v>
      </c>
    </row>
    <row r="22" spans="1:5" ht="48" customHeight="1">
      <c r="A22" s="17" t="s">
        <v>105</v>
      </c>
      <c r="B22" s="18" t="s">
        <v>4</v>
      </c>
      <c r="C22" s="38">
        <v>88109</v>
      </c>
      <c r="D22" s="43">
        <v>42757.5</v>
      </c>
      <c r="E22" s="29">
        <f t="shared" si="0"/>
        <v>48.527959686297656</v>
      </c>
    </row>
    <row r="23" spans="1:5" ht="39" customHeight="1">
      <c r="A23" s="17" t="s">
        <v>124</v>
      </c>
      <c r="B23" s="18" t="s">
        <v>125</v>
      </c>
      <c r="C23" s="38">
        <v>0</v>
      </c>
      <c r="D23" s="43">
        <v>447.4</v>
      </c>
      <c r="E23" s="29"/>
    </row>
    <row r="24" spans="1:5" ht="60" customHeight="1">
      <c r="A24" s="20" t="s">
        <v>106</v>
      </c>
      <c r="B24" s="18" t="s">
        <v>25</v>
      </c>
      <c r="C24" s="38">
        <v>61424</v>
      </c>
      <c r="D24" s="43">
        <v>24374.4</v>
      </c>
      <c r="E24" s="29">
        <f t="shared" si="0"/>
        <v>39.68220890856994</v>
      </c>
    </row>
    <row r="25" spans="1:5" ht="32.25" customHeight="1">
      <c r="A25" s="21" t="s">
        <v>43</v>
      </c>
      <c r="B25" s="15" t="s">
        <v>44</v>
      </c>
      <c r="C25" s="46">
        <f>C26+C27</f>
        <v>717592</v>
      </c>
      <c r="D25" s="46">
        <f>D26+D27</f>
        <v>202139.2</v>
      </c>
      <c r="E25" s="42">
        <f t="shared" si="0"/>
        <v>28.169098875126814</v>
      </c>
    </row>
    <row r="26" spans="1:5" ht="31.5" customHeight="1">
      <c r="A26" s="20" t="s">
        <v>107</v>
      </c>
      <c r="B26" s="18" t="s">
        <v>45</v>
      </c>
      <c r="C26" s="38">
        <v>125177</v>
      </c>
      <c r="D26" s="43">
        <v>12000.2</v>
      </c>
      <c r="E26" s="29">
        <f t="shared" si="0"/>
        <v>9.586585395080567</v>
      </c>
    </row>
    <row r="27" spans="1:5" ht="38.25" customHeight="1">
      <c r="A27" s="20" t="s">
        <v>108</v>
      </c>
      <c r="B27" s="18" t="s">
        <v>46</v>
      </c>
      <c r="C27" s="38">
        <v>592415</v>
      </c>
      <c r="D27" s="43">
        <v>190139</v>
      </c>
      <c r="E27" s="29">
        <f t="shared" si="0"/>
        <v>32.095574892600624</v>
      </c>
    </row>
    <row r="28" spans="1:5" ht="33" customHeight="1">
      <c r="A28" s="16" t="s">
        <v>11</v>
      </c>
      <c r="B28" s="15" t="s">
        <v>10</v>
      </c>
      <c r="C28" s="46">
        <f>C29+C30</f>
        <v>38654</v>
      </c>
      <c r="D28" s="46">
        <f>D29+D30</f>
        <v>15724.9</v>
      </c>
      <c r="E28" s="42">
        <f t="shared" si="0"/>
        <v>40.68117141822321</v>
      </c>
    </row>
    <row r="29" spans="1:5" ht="79.5" customHeight="1">
      <c r="A29" s="17" t="s">
        <v>109</v>
      </c>
      <c r="B29" s="18" t="s">
        <v>18</v>
      </c>
      <c r="C29" s="38">
        <v>38604</v>
      </c>
      <c r="D29" s="43">
        <v>15584.9</v>
      </c>
      <c r="E29" s="29">
        <f t="shared" si="0"/>
        <v>40.371205056470835</v>
      </c>
    </row>
    <row r="30" spans="1:5" ht="48.75" customHeight="1">
      <c r="A30" s="17" t="s">
        <v>110</v>
      </c>
      <c r="B30" s="18" t="s">
        <v>13</v>
      </c>
      <c r="C30" s="38">
        <v>50</v>
      </c>
      <c r="D30" s="43">
        <v>140</v>
      </c>
      <c r="E30" s="29">
        <f t="shared" si="0"/>
        <v>280</v>
      </c>
    </row>
    <row r="31" spans="1:5" ht="32.25" customHeight="1">
      <c r="A31" s="17"/>
      <c r="B31" s="15" t="s">
        <v>20</v>
      </c>
      <c r="C31" s="46">
        <f>C32+C39+C41+C45+C50+C51</f>
        <v>427199.7</v>
      </c>
      <c r="D31" s="46">
        <f>D32+D39+D41+D45+D50+D51</f>
        <v>230003.00000000003</v>
      </c>
      <c r="E31" s="42">
        <f t="shared" si="0"/>
        <v>53.83969136682447</v>
      </c>
    </row>
    <row r="32" spans="1:5" ht="78" customHeight="1">
      <c r="A32" s="16" t="s">
        <v>6</v>
      </c>
      <c r="B32" s="15" t="s">
        <v>7</v>
      </c>
      <c r="C32" s="45">
        <f>C33+C37+C38+C36</f>
        <v>349854.3</v>
      </c>
      <c r="D32" s="45">
        <f>D33+D37+D38+D36</f>
        <v>175628.2</v>
      </c>
      <c r="E32" s="42">
        <f t="shared" si="0"/>
        <v>50.20038341675378</v>
      </c>
    </row>
    <row r="33" spans="1:6" ht="106.5" customHeight="1">
      <c r="A33" s="22" t="s">
        <v>111</v>
      </c>
      <c r="B33" s="23" t="s">
        <v>49</v>
      </c>
      <c r="C33" s="38">
        <v>269077.7</v>
      </c>
      <c r="D33" s="43">
        <v>144534.4</v>
      </c>
      <c r="E33" s="29">
        <f t="shared" si="0"/>
        <v>53.71474484879274</v>
      </c>
      <c r="F33" s="11"/>
    </row>
    <row r="34" spans="1:5" ht="31.5" hidden="1">
      <c r="A34" s="17"/>
      <c r="B34" s="18" t="s">
        <v>2</v>
      </c>
      <c r="C34" s="38"/>
      <c r="D34" s="43"/>
      <c r="E34" s="29" t="e">
        <f t="shared" si="0"/>
        <v>#DIV/0!</v>
      </c>
    </row>
    <row r="35" spans="1:5" ht="15.75" hidden="1">
      <c r="A35" s="17"/>
      <c r="B35" s="18" t="s">
        <v>3</v>
      </c>
      <c r="C35" s="38"/>
      <c r="D35" s="43"/>
      <c r="E35" s="29" t="e">
        <f t="shared" si="0"/>
        <v>#DIV/0!</v>
      </c>
    </row>
    <row r="36" spans="1:5" ht="121.5" customHeight="1">
      <c r="A36" s="19" t="s">
        <v>112</v>
      </c>
      <c r="B36" s="24" t="s">
        <v>50</v>
      </c>
      <c r="C36" s="38">
        <v>226</v>
      </c>
      <c r="D36" s="43">
        <v>1668.6</v>
      </c>
      <c r="E36" s="29">
        <f t="shared" si="0"/>
        <v>738.3185840707964</v>
      </c>
    </row>
    <row r="37" spans="1:5" s="10" customFormat="1" ht="59.25" customHeight="1">
      <c r="A37" s="25" t="s">
        <v>113</v>
      </c>
      <c r="B37" s="26" t="s">
        <v>51</v>
      </c>
      <c r="C37" s="38">
        <v>36651</v>
      </c>
      <c r="D37" s="38">
        <f>303.1+9349.4</f>
        <v>9652.5</v>
      </c>
      <c r="E37" s="29">
        <f t="shared" si="0"/>
        <v>26.336252762543992</v>
      </c>
    </row>
    <row r="38" spans="1:5" s="10" customFormat="1" ht="120" customHeight="1">
      <c r="A38" s="27" t="s">
        <v>53</v>
      </c>
      <c r="B38" s="28" t="s">
        <v>52</v>
      </c>
      <c r="C38" s="38">
        <v>43899.6</v>
      </c>
      <c r="D38" s="38">
        <v>19772.7</v>
      </c>
      <c r="E38" s="29">
        <f t="shared" si="0"/>
        <v>45.04072930049477</v>
      </c>
    </row>
    <row r="39" spans="1:5" ht="49.5" customHeight="1">
      <c r="A39" s="16" t="s">
        <v>14</v>
      </c>
      <c r="B39" s="15" t="s">
        <v>15</v>
      </c>
      <c r="C39" s="46">
        <f>C40</f>
        <v>3632</v>
      </c>
      <c r="D39" s="46">
        <f>D40</f>
        <v>1099.2</v>
      </c>
      <c r="E39" s="42">
        <f t="shared" si="0"/>
        <v>30.26431718061674</v>
      </c>
    </row>
    <row r="40" spans="1:5" ht="40.5" customHeight="1">
      <c r="A40" s="17" t="s">
        <v>114</v>
      </c>
      <c r="B40" s="18" t="s">
        <v>12</v>
      </c>
      <c r="C40" s="38">
        <v>3632</v>
      </c>
      <c r="D40" s="43">
        <v>1099.2</v>
      </c>
      <c r="E40" s="29">
        <f t="shared" si="0"/>
        <v>30.26431718061674</v>
      </c>
    </row>
    <row r="41" spans="1:5" ht="54.75" customHeight="1">
      <c r="A41" s="13" t="s">
        <v>22</v>
      </c>
      <c r="B41" s="15" t="s">
        <v>23</v>
      </c>
      <c r="C41" s="46">
        <f>C44+C42</f>
        <v>15083.4</v>
      </c>
      <c r="D41" s="46">
        <f>D44+D42+D43</f>
        <v>21903.5</v>
      </c>
      <c r="E41" s="42">
        <f t="shared" si="0"/>
        <v>145.21593274725856</v>
      </c>
    </row>
    <row r="42" spans="1:5" ht="54.75" customHeight="1">
      <c r="A42" s="22" t="s">
        <v>115</v>
      </c>
      <c r="B42" s="23" t="s">
        <v>54</v>
      </c>
      <c r="C42" s="38">
        <v>110</v>
      </c>
      <c r="D42" s="43">
        <v>2177</v>
      </c>
      <c r="E42" s="29">
        <f t="shared" si="0"/>
        <v>1979.090909090909</v>
      </c>
    </row>
    <row r="43" spans="1:5" ht="54.75" customHeight="1">
      <c r="A43" s="22" t="s">
        <v>135</v>
      </c>
      <c r="B43" s="23" t="s">
        <v>136</v>
      </c>
      <c r="C43" s="38"/>
      <c r="D43" s="43">
        <v>477.9</v>
      </c>
      <c r="E43" s="42"/>
    </row>
    <row r="44" spans="1:5" ht="49.5" customHeight="1">
      <c r="A44" s="19" t="s">
        <v>116</v>
      </c>
      <c r="B44" s="26" t="s">
        <v>55</v>
      </c>
      <c r="C44" s="38">
        <v>14973.4</v>
      </c>
      <c r="D44" s="43">
        <v>19248.6</v>
      </c>
      <c r="E44" s="29">
        <f t="shared" si="0"/>
        <v>128.5519654854609</v>
      </c>
    </row>
    <row r="45" spans="1:5" ht="43.5" customHeight="1">
      <c r="A45" s="16" t="s">
        <v>9</v>
      </c>
      <c r="B45" s="15" t="s">
        <v>24</v>
      </c>
      <c r="C45" s="46">
        <f>C47+C48+C49</f>
        <v>57797</v>
      </c>
      <c r="D45" s="46">
        <f>D47+D48+D49+D46</f>
        <v>22124.6</v>
      </c>
      <c r="E45" s="42">
        <f t="shared" si="0"/>
        <v>38.27984151426544</v>
      </c>
    </row>
    <row r="46" spans="1:5" ht="43.5" customHeight="1">
      <c r="A46" s="17" t="s">
        <v>138</v>
      </c>
      <c r="B46" s="18" t="s">
        <v>137</v>
      </c>
      <c r="C46" s="46"/>
      <c r="D46" s="38">
        <v>58.1</v>
      </c>
      <c r="E46" s="29"/>
    </row>
    <row r="47" spans="1:5" ht="135" customHeight="1">
      <c r="A47" s="29" t="s">
        <v>117</v>
      </c>
      <c r="B47" s="18" t="s">
        <v>100</v>
      </c>
      <c r="C47" s="38">
        <v>23959</v>
      </c>
      <c r="D47" s="43">
        <f>17488.8+79.9</f>
        <v>17568.7</v>
      </c>
      <c r="E47" s="29">
        <f t="shared" si="0"/>
        <v>73.32818565048626</v>
      </c>
    </row>
    <row r="48" spans="1:5" ht="70.5" customHeight="1">
      <c r="A48" s="29" t="s">
        <v>118</v>
      </c>
      <c r="B48" s="18" t="s">
        <v>97</v>
      </c>
      <c r="C48" s="38">
        <v>31018</v>
      </c>
      <c r="D48" s="43">
        <v>1740</v>
      </c>
      <c r="E48" s="29">
        <f t="shared" si="0"/>
        <v>5.6096460119930365</v>
      </c>
    </row>
    <row r="49" spans="1:5" ht="118.5" customHeight="1">
      <c r="A49" s="29" t="s">
        <v>119</v>
      </c>
      <c r="B49" s="18" t="s">
        <v>96</v>
      </c>
      <c r="C49" s="38">
        <v>2820</v>
      </c>
      <c r="D49" s="43">
        <v>2757.8</v>
      </c>
      <c r="E49" s="29">
        <f t="shared" si="0"/>
        <v>97.79432624113475</v>
      </c>
    </row>
    <row r="50" spans="1:5" ht="73.5" customHeight="1">
      <c r="A50" s="13" t="s">
        <v>120</v>
      </c>
      <c r="B50" s="15" t="s">
        <v>95</v>
      </c>
      <c r="C50" s="46">
        <v>130</v>
      </c>
      <c r="D50" s="46">
        <v>6010.2</v>
      </c>
      <c r="E50" s="42">
        <f t="shared" si="0"/>
        <v>4623.2307692307695</v>
      </c>
    </row>
    <row r="51" spans="1:5" ht="39" customHeight="1">
      <c r="A51" s="30" t="s">
        <v>47</v>
      </c>
      <c r="B51" s="31" t="s">
        <v>48</v>
      </c>
      <c r="C51" s="48">
        <f>C52</f>
        <v>703</v>
      </c>
      <c r="D51" s="48">
        <f>D52</f>
        <v>3237.3</v>
      </c>
      <c r="E51" s="42">
        <f t="shared" si="0"/>
        <v>460.49786628734</v>
      </c>
    </row>
    <row r="52" spans="1:5" ht="33.75" customHeight="1">
      <c r="A52" s="32" t="s">
        <v>122</v>
      </c>
      <c r="B52" s="33" t="s">
        <v>121</v>
      </c>
      <c r="C52" s="49">
        <v>703</v>
      </c>
      <c r="D52" s="43">
        <v>3237.3</v>
      </c>
      <c r="E52" s="29">
        <f t="shared" si="0"/>
        <v>460.49786628734</v>
      </c>
    </row>
    <row r="53" spans="1:5" ht="45.75" customHeight="1">
      <c r="A53" s="16" t="s">
        <v>29</v>
      </c>
      <c r="B53" s="15" t="s">
        <v>30</v>
      </c>
      <c r="C53" s="46">
        <f>C54+C82+C83</f>
        <v>5257761.100000001</v>
      </c>
      <c r="D53" s="46">
        <f>D54+D82+D83</f>
        <v>2412163.4</v>
      </c>
      <c r="E53" s="42">
        <f t="shared" si="0"/>
        <v>45.878147639686404</v>
      </c>
    </row>
    <row r="54" spans="1:5" s="8" customFormat="1" ht="60" customHeight="1">
      <c r="A54" s="16" t="s">
        <v>26</v>
      </c>
      <c r="B54" s="34" t="s">
        <v>27</v>
      </c>
      <c r="C54" s="46">
        <f>C55+C56+C67+C78</f>
        <v>5239493.3</v>
      </c>
      <c r="D54" s="46">
        <f>D55+D56+D67+D78</f>
        <v>2391660.3</v>
      </c>
      <c r="E54" s="42">
        <f t="shared" si="0"/>
        <v>45.64678611193185</v>
      </c>
    </row>
    <row r="55" spans="1:5" ht="44.25" customHeight="1">
      <c r="A55" s="17" t="s">
        <v>98</v>
      </c>
      <c r="B55" s="35" t="s">
        <v>99</v>
      </c>
      <c r="C55" s="38">
        <f>2515-862</f>
        <v>1653</v>
      </c>
      <c r="D55" s="43">
        <v>826.5</v>
      </c>
      <c r="E55" s="29">
        <f t="shared" si="0"/>
        <v>50</v>
      </c>
    </row>
    <row r="56" spans="1:5" ht="59.25" customHeight="1">
      <c r="A56" s="36" t="s">
        <v>40</v>
      </c>
      <c r="B56" s="15" t="s">
        <v>31</v>
      </c>
      <c r="C56" s="46">
        <f>C57+C59+C61+C62+C63+C64+C65+C66+C58</f>
        <v>1753951.5</v>
      </c>
      <c r="D56" s="46">
        <f>D57+D59+D61+D62+D63+D64+D65+D66+D58+D60</f>
        <v>258935.3</v>
      </c>
      <c r="E56" s="42">
        <f t="shared" si="0"/>
        <v>14.762968075228988</v>
      </c>
    </row>
    <row r="57" spans="1:5" ht="128.25" customHeight="1">
      <c r="A57" s="37" t="s">
        <v>65</v>
      </c>
      <c r="B57" s="18" t="s">
        <v>66</v>
      </c>
      <c r="C57" s="38">
        <v>169539</v>
      </c>
      <c r="D57" s="43">
        <v>0</v>
      </c>
      <c r="E57" s="29"/>
    </row>
    <row r="58" spans="1:5" ht="128.25" customHeight="1">
      <c r="A58" s="37" t="s">
        <v>87</v>
      </c>
      <c r="B58" s="18" t="s">
        <v>88</v>
      </c>
      <c r="C58" s="38">
        <f>147602.58+103620.61+110663.08+0.6</f>
        <v>361886.87</v>
      </c>
      <c r="D58" s="43">
        <v>0</v>
      </c>
      <c r="E58" s="29"/>
    </row>
    <row r="59" spans="1:5" ht="82.5" customHeight="1">
      <c r="A59" s="29" t="s">
        <v>67</v>
      </c>
      <c r="B59" s="12" t="s">
        <v>68</v>
      </c>
      <c r="C59" s="38">
        <v>1083</v>
      </c>
      <c r="D59" s="43">
        <v>0</v>
      </c>
      <c r="E59" s="29"/>
    </row>
    <row r="60" spans="1:5" ht="82.5" customHeight="1">
      <c r="A60" s="29" t="s">
        <v>126</v>
      </c>
      <c r="B60" s="12" t="s">
        <v>127</v>
      </c>
      <c r="C60" s="38">
        <v>0</v>
      </c>
      <c r="D60" s="43">
        <v>0</v>
      </c>
      <c r="E60" s="29"/>
    </row>
    <row r="61" spans="1:5" ht="97.5" customHeight="1">
      <c r="A61" s="29" t="s">
        <v>64</v>
      </c>
      <c r="B61" s="12" t="s">
        <v>94</v>
      </c>
      <c r="C61" s="38">
        <v>449249.89</v>
      </c>
      <c r="D61" s="43">
        <v>0</v>
      </c>
      <c r="E61" s="29"/>
    </row>
    <row r="62" spans="1:5" ht="93.75" customHeight="1">
      <c r="A62" s="29" t="s">
        <v>56</v>
      </c>
      <c r="B62" s="12" t="s">
        <v>57</v>
      </c>
      <c r="C62" s="38">
        <v>2467.5</v>
      </c>
      <c r="D62" s="43">
        <v>869.4</v>
      </c>
      <c r="E62" s="29">
        <f t="shared" si="0"/>
        <v>35.234042553191486</v>
      </c>
    </row>
    <row r="63" spans="1:5" ht="60" customHeight="1">
      <c r="A63" s="29" t="s">
        <v>62</v>
      </c>
      <c r="B63" s="12" t="s">
        <v>63</v>
      </c>
      <c r="C63" s="38">
        <v>18635.9</v>
      </c>
      <c r="D63" s="43">
        <v>18634.5</v>
      </c>
      <c r="E63" s="29">
        <f t="shared" si="0"/>
        <v>99.99248761798464</v>
      </c>
    </row>
    <row r="64" spans="1:5" ht="60" customHeight="1">
      <c r="A64" s="29" t="s">
        <v>69</v>
      </c>
      <c r="B64" s="12" t="s">
        <v>70</v>
      </c>
      <c r="C64" s="38">
        <v>70961.39</v>
      </c>
      <c r="D64" s="43">
        <v>50270.7</v>
      </c>
      <c r="E64" s="29">
        <f t="shared" si="0"/>
        <v>70.84232707392005</v>
      </c>
    </row>
    <row r="65" spans="1:5" ht="59.25" customHeight="1">
      <c r="A65" s="37" t="s">
        <v>61</v>
      </c>
      <c r="B65" s="18" t="s">
        <v>60</v>
      </c>
      <c r="C65" s="38">
        <v>264694.67</v>
      </c>
      <c r="D65" s="43">
        <v>108519</v>
      </c>
      <c r="E65" s="29">
        <f t="shared" si="0"/>
        <v>40.997803242505796</v>
      </c>
    </row>
    <row r="66" spans="1:5" ht="58.5" customHeight="1">
      <c r="A66" s="37" t="s">
        <v>58</v>
      </c>
      <c r="B66" s="18" t="s">
        <v>59</v>
      </c>
      <c r="C66" s="38">
        <v>415433.28</v>
      </c>
      <c r="D66" s="43">
        <v>80641.7</v>
      </c>
      <c r="E66" s="29">
        <f t="shared" si="0"/>
        <v>19.41146843122438</v>
      </c>
    </row>
    <row r="67" spans="1:10" ht="44.25" customHeight="1">
      <c r="A67" s="14" t="s">
        <v>39</v>
      </c>
      <c r="B67" s="15" t="s">
        <v>32</v>
      </c>
      <c r="C67" s="46">
        <f>C70+C71+C72+C77+C69+C75+C74+C73+C76+C68</f>
        <v>3405122</v>
      </c>
      <c r="D67" s="46">
        <f>D70+D71+D72+D77+D69+D75+D74+D73+D76</f>
        <v>1977528.7999999998</v>
      </c>
      <c r="E67" s="42">
        <f t="shared" si="0"/>
        <v>58.07512329954697</v>
      </c>
      <c r="G67" s="41"/>
      <c r="H67" s="41"/>
      <c r="I67" s="41"/>
      <c r="J67" s="41"/>
    </row>
    <row r="68" spans="1:10" ht="48" customHeight="1">
      <c r="A68" s="22" t="s">
        <v>142</v>
      </c>
      <c r="B68" s="18" t="s">
        <v>143</v>
      </c>
      <c r="C68" s="38">
        <v>27446</v>
      </c>
      <c r="D68" s="38">
        <v>0</v>
      </c>
      <c r="E68" s="42"/>
      <c r="G68" s="41"/>
      <c r="H68" s="41"/>
      <c r="I68" s="41"/>
      <c r="J68" s="41"/>
    </row>
    <row r="69" spans="1:5" ht="62.25" customHeight="1">
      <c r="A69" s="22" t="s">
        <v>77</v>
      </c>
      <c r="B69" s="18" t="s">
        <v>78</v>
      </c>
      <c r="C69" s="38">
        <v>98937</v>
      </c>
      <c r="D69" s="43">
        <v>54289.5</v>
      </c>
      <c r="E69" s="29">
        <f t="shared" si="0"/>
        <v>54.87279784105037</v>
      </c>
    </row>
    <row r="70" spans="1:5" ht="69" customHeight="1">
      <c r="A70" s="19" t="s">
        <v>71</v>
      </c>
      <c r="B70" s="18" t="s">
        <v>72</v>
      </c>
      <c r="C70" s="38">
        <v>140327</v>
      </c>
      <c r="D70" s="43">
        <v>74984</v>
      </c>
      <c r="E70" s="29">
        <f t="shared" si="0"/>
        <v>53.43519066181134</v>
      </c>
    </row>
    <row r="71" spans="1:5" ht="123" customHeight="1">
      <c r="A71" s="19" t="s">
        <v>73</v>
      </c>
      <c r="B71" s="18" t="s">
        <v>74</v>
      </c>
      <c r="C71" s="38">
        <v>64021</v>
      </c>
      <c r="D71" s="43">
        <v>36486</v>
      </c>
      <c r="E71" s="29">
        <f t="shared" si="0"/>
        <v>56.99067493478702</v>
      </c>
    </row>
    <row r="72" spans="1:5" ht="95.25" customHeight="1">
      <c r="A72" s="19" t="s">
        <v>79</v>
      </c>
      <c r="B72" s="18" t="s">
        <v>80</v>
      </c>
      <c r="C72" s="38">
        <v>86087</v>
      </c>
      <c r="D72" s="43">
        <v>6750.7</v>
      </c>
      <c r="E72" s="29">
        <f t="shared" si="0"/>
        <v>7.841718261758454</v>
      </c>
    </row>
    <row r="73" spans="1:5" ht="95.25" customHeight="1">
      <c r="A73" s="19" t="s">
        <v>83</v>
      </c>
      <c r="B73" s="18" t="s">
        <v>84</v>
      </c>
      <c r="C73" s="38">
        <v>3</v>
      </c>
      <c r="D73" s="43">
        <v>0</v>
      </c>
      <c r="E73" s="29"/>
    </row>
    <row r="74" spans="1:5" ht="102" customHeight="1">
      <c r="A74" s="19" t="s">
        <v>129</v>
      </c>
      <c r="B74" s="18" t="s">
        <v>128</v>
      </c>
      <c r="C74" s="38">
        <v>1247</v>
      </c>
      <c r="D74" s="43">
        <v>1169.2</v>
      </c>
      <c r="E74" s="29">
        <f t="shared" si="0"/>
        <v>93.76102646351244</v>
      </c>
    </row>
    <row r="75" spans="1:5" ht="110.25" customHeight="1">
      <c r="A75" s="19" t="s">
        <v>81</v>
      </c>
      <c r="B75" s="39" t="s">
        <v>82</v>
      </c>
      <c r="C75" s="38">
        <v>1251</v>
      </c>
      <c r="D75" s="43">
        <v>1169.2</v>
      </c>
      <c r="E75" s="29">
        <f t="shared" si="0"/>
        <v>93.46123101518785</v>
      </c>
    </row>
    <row r="76" spans="1:5" ht="70.5" customHeight="1">
      <c r="A76" s="19" t="s">
        <v>85</v>
      </c>
      <c r="B76" s="39" t="s">
        <v>86</v>
      </c>
      <c r="C76" s="38">
        <v>1720</v>
      </c>
      <c r="D76" s="43">
        <v>0</v>
      </c>
      <c r="E76" s="29"/>
    </row>
    <row r="77" spans="1:5" ht="37.5" customHeight="1">
      <c r="A77" s="19" t="s">
        <v>75</v>
      </c>
      <c r="B77" s="18" t="s">
        <v>76</v>
      </c>
      <c r="C77" s="38">
        <v>2984083</v>
      </c>
      <c r="D77" s="43">
        <v>1802680.2</v>
      </c>
      <c r="E77" s="29">
        <f t="shared" si="0"/>
        <v>60.40985455163278</v>
      </c>
    </row>
    <row r="78" spans="1:5" ht="41.25" customHeight="1">
      <c r="A78" s="14" t="s">
        <v>42</v>
      </c>
      <c r="B78" s="15" t="s">
        <v>41</v>
      </c>
      <c r="C78" s="42">
        <f>C80+C81+C79</f>
        <v>78766.8</v>
      </c>
      <c r="D78" s="42">
        <f>D80+D81+D79</f>
        <v>154369.7</v>
      </c>
      <c r="E78" s="42">
        <f t="shared" si="0"/>
        <v>195.98320612237643</v>
      </c>
    </row>
    <row r="79" spans="1:5" ht="74.25" customHeight="1">
      <c r="A79" s="22" t="s">
        <v>144</v>
      </c>
      <c r="B79" s="6" t="s">
        <v>145</v>
      </c>
      <c r="C79" s="29">
        <v>60000</v>
      </c>
      <c r="D79" s="29">
        <v>150000</v>
      </c>
      <c r="E79" s="29">
        <f t="shared" si="0"/>
        <v>250</v>
      </c>
    </row>
    <row r="80" spans="1:5" ht="55.5" customHeight="1">
      <c r="A80" s="19" t="s">
        <v>90</v>
      </c>
      <c r="B80" s="33" t="s">
        <v>89</v>
      </c>
      <c r="C80" s="29">
        <v>10000</v>
      </c>
      <c r="D80" s="43">
        <v>4369.7</v>
      </c>
      <c r="E80" s="29">
        <f>D80/C80*100</f>
        <v>43.696999999999996</v>
      </c>
    </row>
    <row r="81" spans="1:5" ht="57.75" customHeight="1">
      <c r="A81" s="19" t="s">
        <v>91</v>
      </c>
      <c r="B81" s="18" t="s">
        <v>92</v>
      </c>
      <c r="C81" s="29">
        <v>8766.8</v>
      </c>
      <c r="D81" s="43">
        <v>0</v>
      </c>
      <c r="E81" s="29">
        <f>D81/C81*100</f>
        <v>0</v>
      </c>
    </row>
    <row r="82" spans="1:5" ht="57.75" customHeight="1">
      <c r="A82" s="50" t="s">
        <v>130</v>
      </c>
      <c r="B82" s="51" t="s">
        <v>131</v>
      </c>
      <c r="C82" s="42">
        <v>24501.9</v>
      </c>
      <c r="D82" s="52">
        <v>26737.5</v>
      </c>
      <c r="E82" s="42">
        <f>D82/C82*100</f>
        <v>109.12419036891016</v>
      </c>
    </row>
    <row r="83" spans="1:5" ht="88.5" customHeight="1">
      <c r="A83" s="50" t="s">
        <v>140</v>
      </c>
      <c r="B83" s="51" t="s">
        <v>139</v>
      </c>
      <c r="C83" s="42">
        <v>-6234.1</v>
      </c>
      <c r="D83" s="52">
        <v>-6234.4</v>
      </c>
      <c r="E83" s="42">
        <f>D83/C83*100</f>
        <v>100.00481224234451</v>
      </c>
    </row>
    <row r="84" spans="1:5" ht="57" customHeight="1">
      <c r="A84" s="22"/>
      <c r="B84" s="40" t="s">
        <v>28</v>
      </c>
      <c r="C84" s="46">
        <f>C14+C53</f>
        <v>10439582.8</v>
      </c>
      <c r="D84" s="46">
        <f>D14+D53</f>
        <v>4470152.3</v>
      </c>
      <c r="E84" s="42">
        <f>D84/C84*100</f>
        <v>42.81926189617462</v>
      </c>
    </row>
    <row r="85" spans="1:3" ht="27" customHeight="1">
      <c r="A85" s="55"/>
      <c r="B85" s="55"/>
      <c r="C85" s="55"/>
    </row>
    <row r="86" spans="1:3" ht="32.25" customHeight="1">
      <c r="A86" s="54"/>
      <c r="B86" s="54"/>
      <c r="C86" s="54"/>
    </row>
    <row r="89" ht="15.75">
      <c r="C89" s="5"/>
    </row>
    <row r="90" ht="15.75">
      <c r="C90" s="5"/>
    </row>
    <row r="132" ht="14.25" customHeight="1"/>
    <row r="133" ht="0.75" customHeight="1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2.25" customHeight="1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0.7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0.75" customHeight="1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0.75" customHeight="1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0.75" customHeight="1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0.75" customHeight="1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2.25" customHeight="1" hidden="1"/>
    <row r="284" ht="15.75" hidden="1"/>
    <row r="285" ht="15.75" hidden="1"/>
    <row r="286" ht="15.75" hidden="1"/>
    <row r="287" ht="15.75" hidden="1"/>
    <row r="288" ht="15.75" hidden="1"/>
    <row r="289" ht="0.75" customHeight="1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0.75" customHeight="1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8" customHeight="1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0.75" customHeight="1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2.25" customHeight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0.75" customHeight="1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</sheetData>
  <sheetProtection/>
  <mergeCells count="4">
    <mergeCell ref="A10:E10"/>
    <mergeCell ref="A86:C86"/>
    <mergeCell ref="A85:C85"/>
    <mergeCell ref="A9:E9"/>
  </mergeCells>
  <printOptions/>
  <pageMargins left="1.3779527559055118" right="0.3937007874015748" top="0.7874015748031497" bottom="0.7874015748031497" header="0.5118110236220472" footer="0.5118110236220472"/>
  <pageSetup horizontalDpi="300" verticalDpi="300" orientation="portrait" paperSize="9" scale="60" r:id="rId1"/>
  <headerFooter alignWithMargins="0">
    <oddHeader>&amp;C&amp;P</oddHeader>
    <oddFooter>&amp;L1142/по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Бахирева</cp:lastModifiedBy>
  <cp:lastPrinted>2020-07-28T07:29:06Z</cp:lastPrinted>
  <dcterms:created xsi:type="dcterms:W3CDTF">2004-01-05T10:01:36Z</dcterms:created>
  <dcterms:modified xsi:type="dcterms:W3CDTF">2020-08-06T08:10:53Z</dcterms:modified>
  <cp:category/>
  <cp:version/>
  <cp:contentType/>
  <cp:contentStatus/>
</cp:coreProperties>
</file>